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24000s\24700\24725.03\2. MS4 Program Plan Docs\1. MS4 Tracking Spreadsheet\"/>
    </mc:Choice>
  </mc:AlternateContent>
  <xr:revisionPtr revIDLastSave="0" documentId="13_ncr:1_{87CA0A48-105C-426D-8B8E-2E424FF1C9E9}" xr6:coauthVersionLast="47" xr6:coauthVersionMax="47" xr10:uidLastSave="{00000000-0000-0000-0000-000000000000}"/>
  <bookViews>
    <workbookView xWindow="-26625" yWindow="615" windowWidth="26475" windowHeight="14865" tabRatio="873" xr2:uid="{00000000-000D-0000-FFFF-FFFF00000000}"/>
  </bookViews>
  <sheets>
    <sheet name="Schedule" sheetId="8" r:id="rId1"/>
    <sheet name="PEO_PIA" sheetId="11" r:id="rId2"/>
    <sheet name="SMF Inventory" sheetId="5" r:id="rId3"/>
    <sheet name="SMF Maint Summary" sheetId="12" r:id="rId4"/>
    <sheet name="Outfall Inventory" sheetId="7" r:id="rId5"/>
    <sheet name="Outfall Maint Summary" sheetId="13" r:id="rId6"/>
    <sheet name="Illicit Discharge &amp; Spill Log" sheetId="19" r:id="rId7"/>
    <sheet name="SWPPP Inspection Summary" sheetId="14" r:id="rId8"/>
    <sheet name="Public Input &amp; AR changes" sheetId="9" r:id="rId9"/>
    <sheet name="Training" sheetId="17" r:id="rId10"/>
    <sheet name="HPF Evaluation" sheetId="16" r:id="rId11"/>
    <sheet name="Nutrient Credits" sheetId="10" r:id="rId12"/>
  </sheets>
  <definedNames>
    <definedName name="_Toc167897474" localSheetId="1">PEO_PIA!$A$16</definedName>
    <definedName name="_xlnm.Print_Area" localSheetId="10">'HPF Evaluation'!$A$1:$D$39</definedName>
    <definedName name="_xlnm.Print_Area" localSheetId="6">'Illicit Discharge &amp; Spill Log'!$A$1:$K$25</definedName>
    <definedName name="_xlnm.Print_Area" localSheetId="4">'Outfall Inventory'!$A$1:$L$34</definedName>
    <definedName name="_xlnm.Print_Area" localSheetId="5">'Outfall Maint Summary'!$A$1:$E$41</definedName>
    <definedName name="_xlnm.Print_Area" localSheetId="2">'SMF Inventory'!$A$1:$P$4</definedName>
    <definedName name="_xlnm.Print_Area" localSheetId="3">'SMF Maint Summary'!$A$1:$G$11</definedName>
    <definedName name="_xlnm.Print_Area" localSheetId="7">'SWPPP Inspection Summary'!$A$1:$F$53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0" l="1"/>
  <c r="N12" i="10"/>
  <c r="I12" i="10"/>
  <c r="F12" i="10"/>
  <c r="J12" i="10" s="1"/>
  <c r="K12" i="10" s="1"/>
  <c r="O11" i="10"/>
  <c r="N11" i="10"/>
  <c r="I11" i="10"/>
  <c r="F11" i="10"/>
  <c r="J11" i="10" s="1"/>
  <c r="K11" i="10" s="1"/>
  <c r="O10" i="10"/>
  <c r="N10" i="10"/>
  <c r="I10" i="10"/>
  <c r="F10" i="10"/>
  <c r="J10" i="10" s="1"/>
  <c r="K10" i="10" s="1"/>
  <c r="O9" i="10"/>
  <c r="N9" i="10"/>
  <c r="J9" i="10"/>
  <c r="K9" i="10" s="1"/>
  <c r="I9" i="10"/>
  <c r="F9" i="10"/>
  <c r="O8" i="10"/>
  <c r="N8" i="10"/>
  <c r="I8" i="10"/>
  <c r="F8" i="10"/>
  <c r="J8" i="10" s="1"/>
  <c r="K8" i="10" s="1"/>
  <c r="O7" i="10"/>
  <c r="N7" i="10"/>
  <c r="I7" i="10"/>
  <c r="F7" i="10"/>
  <c r="J7" i="10" s="1"/>
  <c r="K7" i="10" s="1"/>
  <c r="O6" i="10"/>
  <c r="N6" i="10"/>
  <c r="J6" i="10"/>
  <c r="K6" i="10" s="1"/>
  <c r="I6" i="10"/>
  <c r="F6" i="10"/>
  <c r="O5" i="10"/>
  <c r="N5" i="10"/>
  <c r="J5" i="10"/>
  <c r="K5" i="10" s="1"/>
  <c r="I5" i="10"/>
  <c r="F5" i="10"/>
  <c r="O4" i="10"/>
  <c r="N4" i="10"/>
  <c r="I14" i="10"/>
  <c r="O3" i="10"/>
  <c r="N3" i="10"/>
</calcChain>
</file>

<file path=xl/sharedStrings.xml><?xml version="1.0" encoding="utf-8"?>
<sst xmlns="http://schemas.openxmlformats.org/spreadsheetml/2006/main" count="872" uniqueCount="440">
  <si>
    <t>Facility ID</t>
  </si>
  <si>
    <t>Year Built</t>
  </si>
  <si>
    <t>Date of Last Inspection</t>
  </si>
  <si>
    <t>Extended Detention Basin</t>
  </si>
  <si>
    <t>CSH-1</t>
  </si>
  <si>
    <t>Latitude</t>
  </si>
  <si>
    <t>Longitude</t>
  </si>
  <si>
    <t>Facility Type</t>
  </si>
  <si>
    <t>Total Drainage Area (Acres)</t>
  </si>
  <si>
    <t>Pervious Area (Acres)</t>
  </si>
  <si>
    <t>Impervious Area (Acres)</t>
  </si>
  <si>
    <t>Receiving Water</t>
  </si>
  <si>
    <t>Maintenance Agreement?</t>
  </si>
  <si>
    <t>Not Assessed</t>
  </si>
  <si>
    <t>Used for Chesapeake Bay TMDL Reductions</t>
  </si>
  <si>
    <t>No</t>
  </si>
  <si>
    <t>JA40</t>
  </si>
  <si>
    <t>6th Order HUC</t>
  </si>
  <si>
    <t>2022 303(d)/305(b) Impairment(s)</t>
  </si>
  <si>
    <t>Outfall ID</t>
  </si>
  <si>
    <t xml:space="preserve">Area Drainage to Outfall (Acres) </t>
  </si>
  <si>
    <t>Name of Receiving Water</t>
  </si>
  <si>
    <t>Predominant Land Use to Impaired Water</t>
  </si>
  <si>
    <t>Applicable TMDL(s) and Pollutants of Concern</t>
  </si>
  <si>
    <t>Date of Last Screening</t>
  </si>
  <si>
    <t>Details of Any Necessary Follow-up</t>
  </si>
  <si>
    <t>CS-01</t>
  </si>
  <si>
    <t>Lawn, Asphalt</t>
  </si>
  <si>
    <t>No Illicit Discharges Found</t>
  </si>
  <si>
    <t>CS-02</t>
  </si>
  <si>
    <t>No Maintenance Required</t>
  </si>
  <si>
    <t>CS-03</t>
  </si>
  <si>
    <t>CS-04</t>
  </si>
  <si>
    <t>Asphalt, Buildings</t>
  </si>
  <si>
    <t>CS-05</t>
  </si>
  <si>
    <t>CS-06</t>
  </si>
  <si>
    <t>Lawn, Asphalt, Buildings</t>
  </si>
  <si>
    <t>CS-07</t>
  </si>
  <si>
    <t>CS-08</t>
  </si>
  <si>
    <t>CS-09</t>
  </si>
  <si>
    <t>CS-10</t>
  </si>
  <si>
    <t>CS-11</t>
  </si>
  <si>
    <t>Forest, Lawn, Asphalt, Buildings</t>
  </si>
  <si>
    <t>CS-12</t>
  </si>
  <si>
    <t>CS-13</t>
  </si>
  <si>
    <t>CS-14</t>
  </si>
  <si>
    <t>Cattail Run</t>
  </si>
  <si>
    <t>Asphalt</t>
  </si>
  <si>
    <t>CS-15</t>
  </si>
  <si>
    <t>CS-17</t>
  </si>
  <si>
    <t>CS-18</t>
  </si>
  <si>
    <t>CS-19</t>
  </si>
  <si>
    <t>CS-20</t>
  </si>
  <si>
    <t>CS-21</t>
  </si>
  <si>
    <t>CS-22</t>
  </si>
  <si>
    <t>Lawn, Forest, Asphalt, Buildings</t>
  </si>
  <si>
    <t>CS-23</t>
  </si>
  <si>
    <t>Lawn, Forest</t>
  </si>
  <si>
    <t>CS-24</t>
  </si>
  <si>
    <t>CS-25</t>
  </si>
  <si>
    <t>CS-26</t>
  </si>
  <si>
    <t>CS-27</t>
  </si>
  <si>
    <t>Asphalt, Lawn</t>
  </si>
  <si>
    <t>CS-28</t>
  </si>
  <si>
    <t>Annual Schedule</t>
  </si>
  <si>
    <t>Action</t>
  </si>
  <si>
    <t>Due Date</t>
  </si>
  <si>
    <t>Completed</t>
  </si>
  <si>
    <t>Review and Update SWPPP After an Unauthorized Discharge, Release or Spill Reported, if Applicable</t>
  </si>
  <si>
    <t>30 Days (Review), and 90 Days (Update)</t>
  </si>
  <si>
    <t xml:space="preserve">Implement a Nutrient Management Plan After Final Stabilization of a Land Disturbance Project </t>
  </si>
  <si>
    <t>6 Months After Final Stabilization</t>
  </si>
  <si>
    <t xml:space="preserve">Nutrient Management Plans Submitted to DCR </t>
  </si>
  <si>
    <t>30 Days Prior to Expiration</t>
  </si>
  <si>
    <t>Notify DEQ in Writing of a Previously Unidentified Significant Source of PCBs within the MS4 Area</t>
  </si>
  <si>
    <t>Not Applicable  (30 Days of Discovery)</t>
  </si>
  <si>
    <t>NA</t>
  </si>
  <si>
    <t>Implement Four Public Involvement and Participation Activities</t>
  </si>
  <si>
    <t>Annually Review High-Priority Facilities without SWPPPs and Develop SWPPP if Required, Maintain a List of High-Priority Facilities</t>
  </si>
  <si>
    <t>Update MS4 Map, Information Table, and Check for Any Approved TMDLs</t>
  </si>
  <si>
    <t>Report BMPs Implemented and Inspected Using DEQ BMP Warehouse</t>
  </si>
  <si>
    <t>Submit Annual Report and Chesapeake Bay TMDL Implementation Annual Status Report</t>
  </si>
  <si>
    <t>Post Annual Report and Chesapeake Bay TMDL Implementation Annual Status Report on the Stormwater Webpage</t>
  </si>
  <si>
    <t>Permit Cycle Schedule</t>
  </si>
  <si>
    <t>Submit Registration Statement, Draft Chesapeake Bay TMDL Action Plan</t>
  </si>
  <si>
    <t>Yes</t>
  </si>
  <si>
    <t>Update and Maintain a Stormwater Webpage</t>
  </si>
  <si>
    <t>Nutrient Management Plans Expired on 11/1/2023 submitted to DCR</t>
  </si>
  <si>
    <t xml:space="preserve">Update the MS4 Program Plan </t>
  </si>
  <si>
    <t>Post an Updated MS4 Program Plan on Stormwater Webpage</t>
  </si>
  <si>
    <t>Conduct GHPP/IDDE Training</t>
  </si>
  <si>
    <t>Submit Phase III Chesapeake Bay TMDL Action Plan / Public Comment Period Prior to Submittal to DEQ</t>
  </si>
  <si>
    <t>Identify Any New High-Priority Facilities within Expanded 2020 CUA</t>
  </si>
  <si>
    <t>Identify Areas within Expanded 2020 CUA Requiring Nutrient Management Plans</t>
  </si>
  <si>
    <t>Update local TMDL Action Plan as Applicable / Public Comment Period Prior to Submittal to DEQ</t>
  </si>
  <si>
    <t>Update MS4 Map</t>
  </si>
  <si>
    <t>Submit GIS Geodatabase or Shapefiles of Outfalls and MS4 Area with Attribute Tables</t>
  </si>
  <si>
    <t>Update Anti-icing and Deicing GHPP Procedures</t>
  </si>
  <si>
    <t xml:space="preserve">Develop and Initiate Implementation of TMDLs Approved by EPA on or after July 1, 2018, and Prior to October 31, 2023, in which a WLA has been Allocated / Public Comment Period Prior to Submittal to DEQ </t>
  </si>
  <si>
    <t>Submit to DEQ an Update on the Progress Made Toward Achieving Local Sediment, Phosphorus and Nitrogen TMDL Action Plan Goals and Anticipated End Dates / Public Comment Period Prior to Submittal to DEQ</t>
  </si>
  <si>
    <t>Develop an Anti-icing and Deicing Agent Education and Outreach Strategy for Chloride TMDLs / Public Comment Period Prior to Submittal to DEQ</t>
  </si>
  <si>
    <t>Review GHPP Procedures for Anti-icing and Deicing Agent Application, Handling, Storage and Transport Activities / Public Comment Period Prior to Submittal to DEQ</t>
  </si>
  <si>
    <t>Develop and Implement Nutrient Management Plans on Areas within the Expanded 2020 CUA.</t>
  </si>
  <si>
    <t>No Nutrient Management Plans Expired</t>
  </si>
  <si>
    <t>Update Renovation and Significant Exterior Maintenance GHPP Procedures</t>
  </si>
  <si>
    <t>Develop and Implement New High Priority Facility SWPPP(s), if Applicable</t>
  </si>
  <si>
    <t>Develop and Maintain Written Inspection and Maintenance Procedures for Ecosystem Restoration Projects</t>
  </si>
  <si>
    <t xml:space="preserve">Inspect Ecosystem Restoration Projects Implemented as Part of a Current TMDL Action Plan </t>
  </si>
  <si>
    <t>Implement BMPs to Meet Cumulative Reductions Calculated in the Phase III Chesapeake Bay TMDL Action Plan</t>
  </si>
  <si>
    <t>Update the Phase III Chesapeake Bay TMDL Action Plan to Offset Increased Loads from New Sources Initiating Construction between July 1, 2009, and October 31, 2023, Located in the Expanded 2020 CUA</t>
  </si>
  <si>
    <t>Update the Phase III Chesapeake Bay TMDL Action Plan to Offset Increased Loads from Grandfathered Projects that Began Construction After July 1, 2014.</t>
  </si>
  <si>
    <t>Nutrient Credits Availability</t>
  </si>
  <si>
    <t>Date</t>
  </si>
  <si>
    <t>Project Name or Purchase Contract Name</t>
  </si>
  <si>
    <t>TP Purchased</t>
  </si>
  <si>
    <t>TN Retired</t>
  </si>
  <si>
    <t>TSS Retired</t>
  </si>
  <si>
    <t>TN:TP Ratio</t>
  </si>
  <si>
    <t>CB or Project Name</t>
  </si>
  <si>
    <t>TP Used</t>
  </si>
  <si>
    <t>TP Remaining</t>
  </si>
  <si>
    <t>TN Used</t>
  </si>
  <si>
    <t>TN Remaining</t>
  </si>
  <si>
    <t>BMP(s)</t>
  </si>
  <si>
    <t>Total Cost</t>
  </si>
  <si>
    <t>Price per LB TP</t>
  </si>
  <si>
    <t>Price per LB TN</t>
  </si>
  <si>
    <t>BMP of Purchased Credits</t>
  </si>
  <si>
    <t>TP Available</t>
  </si>
  <si>
    <t>Public Education and Outreach</t>
  </si>
  <si>
    <t>High Priority SW Issue</t>
  </si>
  <si>
    <t>Stategy</t>
  </si>
  <si>
    <t>Communication</t>
  </si>
  <si>
    <t>Anticipated Time Period</t>
  </si>
  <si>
    <t>Documentation</t>
  </si>
  <si>
    <t>Date Completed</t>
  </si>
  <si>
    <t>1. Public education on stormwater runoff</t>
  </si>
  <si>
    <t>Traditional written materials</t>
  </si>
  <si>
    <t>Brochure distributed via email</t>
  </si>
  <si>
    <t>2. TMDLs and Local Impaired Waters</t>
  </si>
  <si>
    <t>Media materials</t>
  </si>
  <si>
    <t>3. Good Housekeeping and Pollution Prevention</t>
  </si>
  <si>
    <t>Signage</t>
  </si>
  <si>
    <t>Public Involvement Activities</t>
  </si>
  <si>
    <t>PIA</t>
  </si>
  <si>
    <t>Category</t>
  </si>
  <si>
    <t>Activity Description</t>
  </si>
  <si>
    <t>Anticipated Time Perid</t>
  </si>
  <si>
    <t>Metric</t>
  </si>
  <si>
    <t>Event 1</t>
  </si>
  <si>
    <t>Restoration</t>
  </si>
  <si>
    <t>Event 2</t>
  </si>
  <si>
    <t>Event 3</t>
  </si>
  <si>
    <t>Event 4</t>
  </si>
  <si>
    <t>Educational</t>
  </si>
  <si>
    <t xml:space="preserve">Table 2:  Strategies for Public Education and Outreach </t>
  </si>
  <si>
    <t>Strategies</t>
  </si>
  <si>
    <t>Examples (not meant to be all inclusive or limiting)</t>
  </si>
  <si>
    <t>Informational brochures, newsletters, fact sheets, utility bill inserts, or recreational guides for targeted groups of citizens</t>
  </si>
  <si>
    <t>Alternative materials</t>
  </si>
  <si>
    <t>Bumper stickers, refrigerator magnets, t-shirts, or drink koozies</t>
  </si>
  <si>
    <t>Temporary or permanent signage in public places or facilities, vehicle signage, billboards, or storm drain stenciling</t>
  </si>
  <si>
    <t>Information disseminated through electronic media, radio, televisions, movie theater, newspaper, or GIS story maps</t>
  </si>
  <si>
    <t>Speaking engagements</t>
  </si>
  <si>
    <t>Presentations to school, church, industry, trade, special interest, or community groups</t>
  </si>
  <si>
    <t>Curriculum materials</t>
  </si>
  <si>
    <t>Materials developed for school-aged children, students at local colleges or universities, or extension classes offered to local citizens</t>
  </si>
  <si>
    <t>Training materials</t>
  </si>
  <si>
    <t>Materials developed to disseminate during workshops offered to local citizens, trade organization, or industrial officials</t>
  </si>
  <si>
    <t>Public education activities</t>
  </si>
  <si>
    <t>Booth at community fair, demonstration of stormwater control projects, presentation of stormwater materials to schools to meet applicable education Standards of Learning or curriculum requirements, or watershed walks</t>
  </si>
  <si>
    <t>Public meetings</t>
  </si>
  <si>
    <t>Public meetings on proposed community stormwater management retrofits, green infrastructure redevelopment, ecosystem restoration projects, TMDL development, [ climate change’s effects on stormwater management, voluntary residential low impact development, or other stormwater issues</t>
  </si>
  <si>
    <t xml:space="preserve">Public Involvement </t>
  </si>
  <si>
    <t>Public Involvement Opportunity Categories</t>
  </si>
  <si>
    <t>Examples</t>
  </si>
  <si>
    <t>Monitoring</t>
  </si>
  <si>
    <t>Establish or support citizen monitoring group</t>
  </si>
  <si>
    <t>Stream, watershed, shoreline, beach, or park clean-up day, adopt-a-waterway program, tree plantings, and riparian buffer plantings.</t>
  </si>
  <si>
    <t xml:space="preserve">Booth at community fair, demonstration of stormwater control projects, climate change's effects on stormwater management, presentation of stormwater materials to schools to meet applicable education Standards of Learning or curriculum requirements, or watershed walks. </t>
  </si>
  <si>
    <t>Public meetings on proposed community stormwater management retrofits, green infrastructure redevelopment, ecosystem restoration projects, TMDL development, voluntary residential low impact development, climate change's effects on stormwater management, or other stormwater issues</t>
  </si>
  <si>
    <t>Disposal or collection events</t>
  </si>
  <si>
    <t>Household hazardous chemicals collection, vehicle fluids collection</t>
  </si>
  <si>
    <t>Pollution prevention</t>
  </si>
  <si>
    <t>Adopt-a-storm drain program, implement a storm drain marking program, promote use of residential stormwater BMPs, implement pet waste stations in public areas, adopt-a-street program.</t>
  </si>
  <si>
    <t>SMF ID</t>
  </si>
  <si>
    <t>Type of Facility</t>
  </si>
  <si>
    <t>Maintenance Observations from Latest Inspection</t>
  </si>
  <si>
    <t>Description of Maintenance Performed</t>
  </si>
  <si>
    <t>Description</t>
  </si>
  <si>
    <t>Not Applicable</t>
  </si>
  <si>
    <t>Maintenance Performed</t>
  </si>
  <si>
    <t>Date of Maintenance</t>
  </si>
  <si>
    <t>Location of Photos</t>
  </si>
  <si>
    <t>Monitor  - Presence of one or more indicators</t>
  </si>
  <si>
    <t>SWPP Area</t>
  </si>
  <si>
    <t>Source</t>
  </si>
  <si>
    <t>Corrective Action Required</t>
  </si>
  <si>
    <t>Date Action Completed</t>
  </si>
  <si>
    <t>Outdoor Loading</t>
  </si>
  <si>
    <t>Outdoor Material Storage</t>
  </si>
  <si>
    <t>Dumpster</t>
  </si>
  <si>
    <t>Outdoor Vehicle/Equipment Storage</t>
  </si>
  <si>
    <t>Misc</t>
  </si>
  <si>
    <t>Areas of erosion occuring on-site</t>
  </si>
  <si>
    <t>Areas of exposed soils</t>
  </si>
  <si>
    <t>Oil, hydralic fluid, or chemical spills</t>
  </si>
  <si>
    <t>Open (uncovered) and unlabeled containers</t>
  </si>
  <si>
    <t>Any other potential pollutants</t>
  </si>
  <si>
    <t>No Corrective Action Required.</t>
  </si>
  <si>
    <t>Historical issue. No Corrective Action required.</t>
  </si>
  <si>
    <t>Review area. Corrective Action as needed. Reinspect.</t>
  </si>
  <si>
    <t xml:space="preserve">Corrective Action Required Immediately. </t>
  </si>
  <si>
    <t>Immediately</t>
  </si>
  <si>
    <t>High Priority Area Classification (HPAC) Criteria</t>
  </si>
  <si>
    <t>Equipment Storage/Maintenance</t>
  </si>
  <si>
    <t>Material Storage</t>
  </si>
  <si>
    <t>Pesticide Storage Facility</t>
  </si>
  <si>
    <t>Public Works Yard</t>
  </si>
  <si>
    <t>Recycling Facility</t>
  </si>
  <si>
    <t>Salt Storage Facility</t>
  </si>
  <si>
    <t>Solid Waste Handling/Transfer</t>
  </si>
  <si>
    <t>Vehicle Storage/Maintenance</t>
  </si>
  <si>
    <t>High Potential Classification (HPC) Criteria</t>
  </si>
  <si>
    <t>a</t>
  </si>
  <si>
    <t>Residuals from using, storing, or cleaning machinery/equipment</t>
  </si>
  <si>
    <t>b</t>
  </si>
  <si>
    <t>Materials/residual on ground or storm inlets</t>
  </si>
  <si>
    <t>c</t>
  </si>
  <si>
    <t>Material handling equipment</t>
  </si>
  <si>
    <t>d</t>
  </si>
  <si>
    <t>Erodible material during loading/unloading/transport</t>
  </si>
  <si>
    <t>e</t>
  </si>
  <si>
    <t>Materials/product stored outdoors</t>
  </si>
  <si>
    <t>f</t>
  </si>
  <si>
    <t>Open/leaking containers</t>
  </si>
  <si>
    <t>g</t>
  </si>
  <si>
    <t>Waste material</t>
  </si>
  <si>
    <t>h</t>
  </si>
  <si>
    <t>Process water</t>
  </si>
  <si>
    <t xml:space="preserve">HPF Evaluation </t>
  </si>
  <si>
    <t>Yes/No/Facility Name</t>
  </si>
  <si>
    <t xml:space="preserve">All existing facilities remain HPF? </t>
  </si>
  <si>
    <t>Any facilities evaluated to become HPF?</t>
  </si>
  <si>
    <t>Do any new properties fall within a new CUA due to a recent census?</t>
  </si>
  <si>
    <t>Do any new properties meet any above HPAC or HPC criteria?</t>
  </si>
  <si>
    <t>List of New facilities requiring SWPPPs:</t>
  </si>
  <si>
    <t>MS4 Biennial Training</t>
  </si>
  <si>
    <t>Year</t>
  </si>
  <si>
    <t>Date(s)</t>
  </si>
  <si>
    <t># of Particpants</t>
  </si>
  <si>
    <t>2024 - 2025</t>
  </si>
  <si>
    <t>2026 - 2027</t>
  </si>
  <si>
    <t>2028 - 2029</t>
  </si>
  <si>
    <t>Pesticide Certification Training</t>
  </si>
  <si>
    <t>2023 - 2024</t>
  </si>
  <si>
    <t>2025 - 2026</t>
  </si>
  <si>
    <t>2029 - 2028</t>
  </si>
  <si>
    <t>Extended Detention</t>
  </si>
  <si>
    <t>CS-16</t>
  </si>
  <si>
    <t>Flyer Distributed via email</t>
  </si>
  <si>
    <t xml:space="preserve"> Email </t>
  </si>
  <si>
    <t>Stream Clean up Event</t>
  </si>
  <si>
    <t>Stormwater Presentation w/ Q&amp;A</t>
  </si>
  <si>
    <t>Watershed Walk</t>
  </si>
  <si>
    <t xml:space="preserve"> Email</t>
  </si>
  <si>
    <t xml:space="preserve"> YouTube presentation</t>
  </si>
  <si>
    <t>Area not accessible due to current construction project.</t>
  </si>
  <si>
    <t>Covered Loading</t>
  </si>
  <si>
    <t>Outdoor Equipment/Vehicle Storage</t>
  </si>
  <si>
    <t>Covered Vehicle/Equipment Storage</t>
  </si>
  <si>
    <t>Vehicle Washing</t>
  </si>
  <si>
    <t>Vehicle Maintenance</t>
  </si>
  <si>
    <t>Fueling Area</t>
  </si>
  <si>
    <t>CSH Training Tracker</t>
  </si>
  <si>
    <t>Direct Discharge to Receiving Water Impaired (2022 303(d)/305(b))</t>
  </si>
  <si>
    <t>#</t>
  </si>
  <si>
    <t>Public Input</t>
  </si>
  <si>
    <t>Name</t>
  </si>
  <si>
    <t>Contact Info</t>
  </si>
  <si>
    <t>Date completed</t>
  </si>
  <si>
    <t>Response</t>
  </si>
  <si>
    <t>Describe Change</t>
  </si>
  <si>
    <t>Illicit Discharge (The discharge entered or is resonably expected to enter the stormdrain system. Report to DEQ.)</t>
  </si>
  <si>
    <t>https://portal.deq.virginia.gov/prep/createReport</t>
  </si>
  <si>
    <t>No.</t>
  </si>
  <si>
    <t>Description (including the Location, Source, Material, &amp; Estimated Quantity) 
of the Unauthorized Release or Spill</t>
  </si>
  <si>
    <t>Discovered</t>
  </si>
  <si>
    <t>Location of Photos of Discharge, Release or Spill &amp; Photos after Cleanup 
(Even if permanent stain)</t>
  </si>
  <si>
    <t>Desscribe Any Modifications to SWPPP, if necessary</t>
  </si>
  <si>
    <t>Initially Observed</t>
  </si>
  <si>
    <t>Reported</t>
  </si>
  <si>
    <t>Investigation Closed</t>
  </si>
  <si>
    <t>During Annual Inspection</t>
  </si>
  <si>
    <t>Reported by the Public</t>
  </si>
  <si>
    <t>During Daily Operations</t>
  </si>
  <si>
    <t>Good Housekeeping Issue (The discharge did not enter or is not expected to enter the stormdrain system. Do not report to DEQ.)</t>
  </si>
  <si>
    <t xml:space="preserve">Dates </t>
  </si>
  <si>
    <t>Was the source identified? Describe any follow-up to activities? How was the incident resolved?</t>
  </si>
  <si>
    <t>Yes/NA</t>
  </si>
  <si>
    <t>SWPPP Maintenance Protocols</t>
  </si>
  <si>
    <t>Maintenance Completion Timeframe</t>
  </si>
  <si>
    <t>October 1 of permit year</t>
  </si>
  <si>
    <t>Outfall Maintenance Protocols</t>
  </si>
  <si>
    <t>Review - One or more indicators with a severity of 3 or 2 or more with a severity of 2.</t>
  </si>
  <si>
    <t>Repair - Two or more indicators with a severity of 3 or a safety concern.</t>
  </si>
  <si>
    <t xml:space="preserve"> SMF Maintenance Protocols</t>
  </si>
  <si>
    <t>Routine Maintenance Required</t>
  </si>
  <si>
    <t>October 1 of permit year denpending on complexity</t>
  </si>
  <si>
    <t>Corrective Maintenance Required</t>
  </si>
  <si>
    <t>Within 1 year of inspection denpending on complexity</t>
  </si>
  <si>
    <t>Last updated</t>
  </si>
  <si>
    <t>Other Environmental Compliance</t>
  </si>
  <si>
    <t>November 2022</t>
  </si>
  <si>
    <t>April 15, 2026</t>
  </si>
  <si>
    <t>March 1, 2026</t>
  </si>
  <si>
    <t>December 2030</t>
  </si>
  <si>
    <t>December 2020</t>
  </si>
  <si>
    <t>February 2023</t>
  </si>
  <si>
    <t>February 2028</t>
  </si>
  <si>
    <t>2020</t>
  </si>
  <si>
    <t>November 2025</t>
  </si>
  <si>
    <t>80,000 AST Integrity Test (every 20 years) API 653</t>
  </si>
  <si>
    <t>80,000 AST Pipe Integrity Test (every 5 years) 9 VAC 25-91-130</t>
  </si>
  <si>
    <t>80,000 AST Secondary Containment Certification (every 10 years) 9 VAC 25-91-130</t>
  </si>
  <si>
    <r>
      <t>SPCC Plan (</t>
    </r>
    <r>
      <rPr>
        <sz val="11"/>
        <color rgb="FFFF0000"/>
        <rFont val="Calibri"/>
        <family val="2"/>
        <scheme val="minor"/>
      </rPr>
      <t xml:space="preserve">Annual inspection, annual training, </t>
    </r>
    <r>
      <rPr>
        <sz val="11"/>
        <color theme="1"/>
        <rFont val="Calibri"/>
        <family val="2"/>
        <scheme val="minor"/>
      </rPr>
      <t>update every 5 years or within 6 months of a change (internal only document) 40 CFR 112</t>
    </r>
  </si>
  <si>
    <r>
      <t>Tier II Report (</t>
    </r>
    <r>
      <rPr>
        <sz val="11"/>
        <color rgb="FFFF0000"/>
        <rFont val="Calibri"/>
        <family val="2"/>
        <scheme val="minor"/>
      </rPr>
      <t>Annual report submission to DEQ</t>
    </r>
    <r>
      <rPr>
        <sz val="11"/>
        <color theme="1"/>
        <rFont val="Calibri"/>
        <family val="2"/>
        <scheme val="minor"/>
      </rPr>
      <t>)</t>
    </r>
  </si>
  <si>
    <r>
      <t>Air Emissions Update (</t>
    </r>
    <r>
      <rPr>
        <sz val="11"/>
        <color rgb="FFFF0000"/>
        <rFont val="Calibri"/>
        <family val="2"/>
        <scheme val="minor"/>
      </rPr>
      <t>Annual report submission to DEQ</t>
    </r>
    <r>
      <rPr>
        <sz val="11"/>
        <color theme="1"/>
        <rFont val="Calibri"/>
        <family val="2"/>
        <scheme val="minor"/>
      </rPr>
      <t>), air permit mods as needed, no permit expiration date</t>
    </r>
  </si>
  <si>
    <t>Public or Privately Owned?</t>
  </si>
  <si>
    <t>Public</t>
  </si>
  <si>
    <t>N/A</t>
  </si>
  <si>
    <t>Notes</t>
  </si>
  <si>
    <t>Ask about the hospital</t>
  </si>
  <si>
    <t>ODC Plan (Update every 5 years to VDEQ, 90 days before it it due)</t>
  </si>
  <si>
    <t>July 2040</t>
  </si>
  <si>
    <t>July 2020</t>
  </si>
  <si>
    <t>March 2025</t>
  </si>
  <si>
    <t>April 2025</t>
  </si>
  <si>
    <t>November 2027 (Aug 2027=90 days prior)</t>
  </si>
  <si>
    <t>CSH-01</t>
  </si>
  <si>
    <t>Unsegmented Tributary to Cattail Run</t>
  </si>
  <si>
    <t>Rohoic Creek</t>
  </si>
  <si>
    <t>CSH-02</t>
  </si>
  <si>
    <t>CSH-03</t>
  </si>
  <si>
    <t>CSH-05</t>
  </si>
  <si>
    <t>CSH-06</t>
  </si>
  <si>
    <t>CSH-07</t>
  </si>
  <si>
    <t>CSH-08</t>
  </si>
  <si>
    <t>CSH-09</t>
  </si>
  <si>
    <t>CSH-10</t>
  </si>
  <si>
    <t>CSH-11</t>
  </si>
  <si>
    <t>CSH-12</t>
  </si>
  <si>
    <t>CSH-13</t>
  </si>
  <si>
    <t>CSH-14</t>
  </si>
  <si>
    <t>CSH-15</t>
  </si>
  <si>
    <t>CSH-16</t>
  </si>
  <si>
    <t>CSH-17</t>
  </si>
  <si>
    <t>CSH-18</t>
  </si>
  <si>
    <t>CSH-19</t>
  </si>
  <si>
    <t>CSH-20</t>
  </si>
  <si>
    <t>CSH-21</t>
  </si>
  <si>
    <t>CSH-22</t>
  </si>
  <si>
    <t>CSH-23</t>
  </si>
  <si>
    <t>CSH-24</t>
  </si>
  <si>
    <t>CSH-25</t>
  </si>
  <si>
    <t>CSH-26</t>
  </si>
  <si>
    <t>CSH-27</t>
  </si>
  <si>
    <t>CSH-28</t>
  </si>
  <si>
    <t>Chesapeake Bay</t>
  </si>
  <si>
    <t>CSH-04</t>
  </si>
  <si>
    <t>Summary of Screening Results</t>
  </si>
  <si>
    <t>SPCC Annual Training</t>
  </si>
  <si>
    <t>CSH Illicit Discharge and SWPPP Spill Log 2025 - 2026</t>
  </si>
  <si>
    <t>CSH Outfall Maintenance Summary 2025 - 2026</t>
  </si>
  <si>
    <t>CSH Stormwater Management Facility Maintenance Summary 2025 - 2026</t>
  </si>
  <si>
    <t>Spring or Summer 2026</t>
  </si>
  <si>
    <t>CSH Public Education and Outreach and Public Involvement Activities Tracking 2025 - 2026</t>
  </si>
  <si>
    <t>CSH Annual High Priority Facility Evaluation 2025 - 2026</t>
  </si>
  <si>
    <t>L:\24000s\24700\24725.03\1. Inspections\1. Outfall Inspections</t>
  </si>
  <si>
    <t xml:space="preserve">CSH-16: 4.3 gal/min from the outfall.  5.04 pH, 55° F, 0.01ppm Chlorine. Flow was found coming from what appeared to be a natural spring on the upstream hillside. Tests and observations gave no indication of an IDDE. </t>
  </si>
  <si>
    <t>L:\24000s\24700\24725.03\1. Inspections\3. SWPPP Inspection\20260122 SWPPP Pictures</t>
  </si>
  <si>
    <t>CSH-29</t>
  </si>
  <si>
    <t>CSH-30</t>
  </si>
  <si>
    <t>CSH-31</t>
  </si>
  <si>
    <r>
      <t>CSH-11: Low flow in an outfall channel. 4.98 pH, 58</t>
    </r>
    <r>
      <rPr>
        <sz val="11"/>
        <color theme="1"/>
        <rFont val="Calibri"/>
        <family val="2"/>
      </rPr>
      <t>°</t>
    </r>
    <r>
      <rPr>
        <sz val="11"/>
        <color theme="1"/>
        <rFont val="Calibri"/>
        <family val="2"/>
        <scheme val="minor"/>
      </rPr>
      <t xml:space="preserve"> F, 0.00ppm Chlorine. No flow was discovered upstream of the outfall structure. Moving algea and debris in the channel caused some flow. Field engineer's best judgement is that the stagnent water in the outfall was due to a shallow slope in the pipe and channel. Tests and observations gave no indication of an IDDE. </t>
    </r>
  </si>
  <si>
    <t xml:space="preserve">SWPPP Area 18: Spill covered with sorbants. To be removed and disposed of when the spill has been fully absorbed and before the next rainfall event. </t>
  </si>
  <si>
    <t>SWPPP Area 19: Liquids pooling under vehicles with a viscosity unlike water. Spills located under a roof. Properly clean and dispose of spills.</t>
  </si>
  <si>
    <t>L:\24000s\24700\24725.03\1. Inspections\2. SMF Inspections</t>
  </si>
  <si>
    <t>Forest, Buildings</t>
  </si>
  <si>
    <t>A</t>
  </si>
  <si>
    <t>B</t>
  </si>
  <si>
    <t>C</t>
  </si>
  <si>
    <t>Dumpsters</t>
  </si>
  <si>
    <t>Oudoor Vehicle/Equipment Storage</t>
  </si>
  <si>
    <t>Close Dumpsters</t>
  </si>
  <si>
    <t>Close Dumpsters and Place Trash in Dumpster</t>
  </si>
  <si>
    <t>Close Dumpster</t>
  </si>
  <si>
    <t>Trashcan is overflowing. Empty the trashcan and close the lid.</t>
  </si>
  <si>
    <t>Spill observed covered with sorbant granules. These granules will need to be swept up and properly disposed of once the liquid is absorbed and before the next rainfall event.</t>
  </si>
  <si>
    <t>Close the Soiled Linen Dumpster</t>
  </si>
  <si>
    <t>CS-29</t>
  </si>
  <si>
    <t>CS-30</t>
  </si>
  <si>
    <t>CS-31</t>
  </si>
  <si>
    <t xml:space="preserve">CSH-26: 5.8 gal/min from the outfall. 6.44 pH, 56° F, 0.00ppm Chlorine. Field engineer followed flow upstream and observed  flow in the upstream manholes coming from the direction of the Warehouse and the Maintenance and/or laundry building. The client responded that flowing water was coming from an underground spring of fresh water. </t>
  </si>
  <si>
    <t>Stabilize bare patches of soil with seed and mulch. Stormwater remains in the pond indicating stagnant water causing cattails and algae to flourish. WSSI recommends an engineering maintenance plan to restore proper detention pond functioning.</t>
  </si>
  <si>
    <t>Outfall Not Found due to construction</t>
  </si>
  <si>
    <t>Good Housekeeping, Pollution Prevention and Illicit Discharge Detection and Elimination</t>
  </si>
  <si>
    <t>No Maintenance Required; Minor sedimentation observed in the outfall pipe.</t>
  </si>
  <si>
    <t>Inspection Date: 1/22/2026</t>
  </si>
  <si>
    <t xml:space="preserve">Review; The flume is cracked downstream of the end wall. There is a significant sinkhole behind the endwall and the stormwater pipe is not supported by the surrounding soil. Approximately 20' from a sidewalk. Not a safety hazard yet, but, if the sinkhole continues to collapse, a more serious issue may arise. WSSI recommends an engineering evaluation. </t>
  </si>
  <si>
    <t xml:space="preserve">Repair; Outfall appears to be buried under a pile of riprap. Pull riprap off to expose the outfall opening and appropriately lay riprap apron. WSSI believes that an engineering evaluation is not necessary at this time and maintenance can be performed in-house. </t>
  </si>
  <si>
    <t xml:space="preserve">Repair; Outfall blocked with sediment and vegetation. WSSI believes that an engineering evaluation is not necessary at this time and maintenance can be performed in-house. </t>
  </si>
  <si>
    <t xml:space="preserve">Review; Major channel erosion occurring at the discharge of the outfall, at the immediate downstream banks, and beneath and around the outfall pipe. There is a pipe disconnection at the outfall. WSSI recommends an engineering evaluation. Maintenance likely to require a contractor. </t>
  </si>
  <si>
    <t xml:space="preserve">Review; While the top of the end wall was located, the outfall pipe is covered with sediment. Flow is still coming from the end wall, but the outfall was not located. Remove sediment and organic debris from the outlet pipe and ensure a positive drainage slope down the channel. WSSI believes that an engineering evaluation is not necessary at this time and maintenance can be performed in-house. </t>
  </si>
  <si>
    <t xml:space="preserve">Review; Channel and Outfall 1/2 blocked with sediment. Remove sediment from the outlet pipe and ensure a positive drainage slope down the channel. WSSI believes that an engineering evaluation is not necessary at this time and maintenance can be performed in-house. </t>
  </si>
  <si>
    <t xml:space="preserve">Review; Outfall pipe is 1/2 blocked with debris, and the channel is 3/4 blocked with pine needle debris at the upstream end of the channel. Remove organic debris from the outlet pipe and ensure a positive drainage slope down the channel. WSSI believes that an engineering evaluation is not necessary at this time and maintenance can be performed in-house. </t>
  </si>
  <si>
    <t xml:space="preserve">Monitor; Bottom of outlet pipe appears to be lower than the bottom of the receiving channel. </t>
  </si>
  <si>
    <t>No Maintenance Required; Lower Right Corner is Cracked, but damage is cosmetic.</t>
  </si>
  <si>
    <t xml:space="preserve">Monitor; Channel 1/4 blocked with pine needle debris. Remove debris. </t>
  </si>
  <si>
    <t>Monitor; Outfall pipe is 1/2 blocked with sediment. Remove sediment.</t>
  </si>
  <si>
    <t>Monitor; Outfall pipe is 1/4 blocked with sediment and debris. Remove sediment and debris.</t>
  </si>
  <si>
    <t xml:space="preserve">Monitor; Bare soil observed on the side of the channel, concrete debris was observed in the outfall pipe. Seed and stabilize bare soil and remove debris from the pipe. </t>
  </si>
  <si>
    <t>Monitor; Channel and outfall 1/2 blocked with debris. Remove debris.</t>
  </si>
  <si>
    <t>Monitor; Vegetation Growing directly above outfall pipe which could damage the pipe at a later date. Minor channel erosion in the form of side sloughing and incision were observed. Remove vegetation (along with associated roots) directly above the pipe. Install adequate outlet protection in accordance with good engineering design practices.</t>
  </si>
  <si>
    <t>Monitor; Incised downstream channel was observed.</t>
  </si>
  <si>
    <t>Location of Photos of Maintenance Performed</t>
  </si>
  <si>
    <t>Location of Photographs of Maintenance Performed</t>
  </si>
  <si>
    <t>Date Maintenance Completed</t>
  </si>
  <si>
    <t>Central State Hospital Stormwater Management Facility Inventory 2025 - 2026</t>
  </si>
  <si>
    <t>Central State Hospital Outfall Reconnaissance Inventory 2025 - 2026</t>
  </si>
  <si>
    <t>CSH SWPPP Inspection Summary 2025 - 2026</t>
  </si>
  <si>
    <t>CSH Public Input Log 2025 - 2026</t>
  </si>
  <si>
    <t>CSH MS4 Program Changes Log 2025 - 2026</t>
  </si>
  <si>
    <t>November 1, 2026 (30 Days After October 1, 2026)</t>
  </si>
  <si>
    <t xml:space="preserve">June 30, 2026 (Review) and December 31, 2026 (Develop) </t>
  </si>
  <si>
    <t>Pass/Fail</t>
  </si>
  <si>
    <t xml:space="preserve"> 2 Participants</t>
  </si>
  <si>
    <t xml:space="preserve"> 3 Participants</t>
  </si>
  <si>
    <t xml:space="preserve"> 2 Participants &amp; 4 bags</t>
  </si>
  <si>
    <t xml:space="preserve"> 4 Participants &amp; 5 bags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</si>
</sst>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theme="1"/>
      <name val="Times New Roman"/>
      <family val="1"/>
    </font>
    <font>
      <sz val="10"/>
      <color theme="1"/>
      <name val="Times New Roman"/>
      <family val="1"/>
    </font>
    <font>
      <sz val="9.5"/>
      <color theme="1"/>
      <name val="Calibri"/>
      <family val="2"/>
      <scheme val="minor"/>
    </font>
    <font>
      <sz val="10"/>
      <color theme="1"/>
      <name val="Calibri"/>
      <family val="2"/>
      <scheme val="minor"/>
    </font>
    <font>
      <sz val="11"/>
      <color rgb="FF000000"/>
      <name val="Calibri"/>
      <family val="2"/>
      <scheme val="minor"/>
    </font>
    <font>
      <b/>
      <sz val="11"/>
      <color rgb="FFFF0000"/>
      <name val="Calibri"/>
      <family val="2"/>
      <scheme val="minor"/>
    </font>
    <font>
      <i/>
      <sz val="11"/>
      <color theme="1" tint="0.14999847407452621"/>
      <name val="Calibri"/>
      <family val="2"/>
      <scheme val="minor"/>
    </font>
    <font>
      <b/>
      <sz val="11"/>
      <name val="Calibri"/>
      <family val="2"/>
      <scheme val="minor"/>
    </font>
    <font>
      <sz val="8"/>
      <name val="Calibri"/>
      <family val="2"/>
      <scheme val="minor"/>
    </font>
    <font>
      <b/>
      <sz val="11"/>
      <color theme="0" tint="-0.34998626667073579"/>
      <name val="Calibri"/>
      <family val="2"/>
      <scheme val="minor"/>
    </font>
    <font>
      <u/>
      <sz val="11"/>
      <color theme="10"/>
      <name val="Calibri"/>
      <family val="2"/>
      <scheme val="minor"/>
    </font>
    <font>
      <b/>
      <sz val="11"/>
      <color rgb="FF000000"/>
      <name val="Calibri"/>
      <family val="2"/>
      <scheme val="minor"/>
    </font>
    <font>
      <sz val="12"/>
      <name val="Calibri"/>
      <family val="2"/>
      <scheme val="minor"/>
    </font>
    <font>
      <b/>
      <sz val="10"/>
      <name val="Calibri"/>
      <family val="2"/>
      <scheme val="minor"/>
    </font>
    <font>
      <sz val="11"/>
      <color theme="1"/>
      <name val="Calibri"/>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57C6F"/>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38579"/>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rgb="FFF48579"/>
        <bgColor indexed="64"/>
      </patternFill>
    </fill>
    <fill>
      <patternFill patternType="solid">
        <fgColor theme="8" tint="0.7999816888943144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bottom style="thin">
        <color theme="0" tint="-0.14996795556505021"/>
      </bottom>
      <diagonal/>
    </border>
    <border>
      <left style="thin">
        <color indexed="64"/>
      </left>
      <right style="thin">
        <color theme="0" tint="-0.14999847407452621"/>
      </right>
      <top/>
      <bottom/>
      <diagonal/>
    </border>
    <border>
      <left style="thin">
        <color indexed="64"/>
      </left>
      <right/>
      <top style="thin">
        <color theme="0" tint="-0.14999847407452621"/>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medium">
        <color auto="1"/>
      </left>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ck">
        <color rgb="FF0070C0"/>
      </left>
      <right style="thin">
        <color indexed="64"/>
      </right>
      <top style="thick">
        <color rgb="FF0070C0"/>
      </top>
      <bottom style="thin">
        <color indexed="64"/>
      </bottom>
      <diagonal/>
    </border>
    <border>
      <left style="thin">
        <color indexed="64"/>
      </left>
      <right style="thick">
        <color rgb="FF0070C0"/>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n">
        <color indexed="64"/>
      </left>
      <right style="thick">
        <color rgb="FF0070C0"/>
      </right>
      <top style="thin">
        <color indexed="64"/>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ck">
        <color rgb="FF0070C0"/>
      </right>
      <top style="thin">
        <color indexed="64"/>
      </top>
      <bottom style="thick">
        <color rgb="FF0070C0"/>
      </bottom>
      <diagonal/>
    </border>
    <border>
      <left style="thick">
        <color theme="8"/>
      </left>
      <right style="thin">
        <color indexed="64"/>
      </right>
      <top style="thick">
        <color theme="8"/>
      </top>
      <bottom style="thin">
        <color indexed="64"/>
      </bottom>
      <diagonal/>
    </border>
    <border>
      <left style="thin">
        <color indexed="64"/>
      </left>
      <right style="thick">
        <color theme="8"/>
      </right>
      <top style="thick">
        <color theme="8"/>
      </top>
      <bottom style="thin">
        <color indexed="64"/>
      </bottom>
      <diagonal/>
    </border>
    <border>
      <left style="thick">
        <color theme="8"/>
      </left>
      <right style="thin">
        <color indexed="64"/>
      </right>
      <top style="thin">
        <color indexed="64"/>
      </top>
      <bottom style="thin">
        <color indexed="64"/>
      </bottom>
      <diagonal/>
    </border>
    <border>
      <left style="thin">
        <color indexed="64"/>
      </left>
      <right style="thick">
        <color theme="8"/>
      </right>
      <top style="thin">
        <color indexed="64"/>
      </top>
      <bottom style="thin">
        <color indexed="64"/>
      </bottom>
      <diagonal/>
    </border>
    <border>
      <left style="thick">
        <color theme="8"/>
      </left>
      <right style="thin">
        <color indexed="64"/>
      </right>
      <top style="thin">
        <color indexed="64"/>
      </top>
      <bottom style="thick">
        <color theme="8"/>
      </bottom>
      <diagonal/>
    </border>
    <border>
      <left style="thin">
        <color indexed="64"/>
      </left>
      <right style="thick">
        <color theme="8"/>
      </right>
      <top style="thin">
        <color indexed="64"/>
      </top>
      <bottom style="thick">
        <color theme="8"/>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2" fillId="0" borderId="0" applyNumberFormat="0" applyFill="0" applyBorder="0" applyAlignment="0" applyProtection="0"/>
  </cellStyleXfs>
  <cellXfs count="348">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8" fillId="0" borderId="0" xfId="0" applyFont="1" applyAlignment="1">
      <alignment horizontal="center" vertical="center"/>
    </xf>
    <xf numFmtId="0" fontId="19" fillId="33" borderId="10" xfId="0" applyFont="1" applyFill="1" applyBorder="1" applyAlignment="1">
      <alignment horizontal="center" vertical="center" wrapText="1"/>
    </xf>
    <xf numFmtId="49" fontId="20" fillId="0" borderId="10" xfId="0" applyNumberFormat="1" applyFont="1" applyBorder="1" applyAlignment="1">
      <alignment horizontal="center" vertical="center" wrapText="1"/>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49" fontId="20" fillId="0" borderId="0" xfId="0" applyNumberFormat="1" applyFont="1" applyAlignment="1">
      <alignment horizontal="left" vertical="center"/>
    </xf>
    <xf numFmtId="0" fontId="19"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0" fontId="18" fillId="0" borderId="0" xfId="0" applyFont="1" applyAlignment="1">
      <alignment horizontal="left" vertical="center"/>
    </xf>
    <xf numFmtId="0" fontId="21" fillId="0" borderId="0" xfId="0" applyFont="1" applyAlignment="1">
      <alignment horizontal="left" vertical="center"/>
    </xf>
    <xf numFmtId="0" fontId="21" fillId="0" borderId="15" xfId="0" applyFont="1" applyBorder="1" applyAlignment="1">
      <alignment horizontal="left" vertical="center"/>
    </xf>
    <xf numFmtId="0" fontId="20" fillId="0" borderId="0" xfId="0" applyFont="1" applyAlignment="1">
      <alignment horizontal="center" vertical="center"/>
    </xf>
    <xf numFmtId="0" fontId="22" fillId="0" borderId="16" xfId="0" applyFont="1" applyBorder="1" applyAlignment="1">
      <alignment horizontal="center" vertical="center"/>
    </xf>
    <xf numFmtId="0" fontId="22" fillId="0" borderId="0" xfId="0" applyFont="1" applyAlignment="1">
      <alignment horizontal="center" vertical="center"/>
    </xf>
    <xf numFmtId="0" fontId="23" fillId="34" borderId="17" xfId="0" applyFont="1" applyFill="1" applyBorder="1" applyAlignment="1">
      <alignment horizontal="center" vertical="center" wrapText="1"/>
    </xf>
    <xf numFmtId="0" fontId="0" fillId="0" borderId="18" xfId="0" applyBorder="1" applyAlignment="1">
      <alignment horizontal="center" vertical="center"/>
    </xf>
    <xf numFmtId="0" fontId="22" fillId="0" borderId="0" xfId="0" applyFont="1" applyAlignment="1">
      <alignment horizontal="center" vertical="center" wrapText="1"/>
    </xf>
    <xf numFmtId="0" fontId="16" fillId="0" borderId="0" xfId="0" applyFont="1"/>
    <xf numFmtId="0" fontId="16" fillId="38" borderId="10" xfId="0" applyFont="1" applyFill="1" applyBorder="1" applyAlignment="1">
      <alignment horizontal="center" vertical="center"/>
    </xf>
    <xf numFmtId="0" fontId="16" fillId="38" borderId="19" xfId="0" applyFont="1" applyFill="1" applyBorder="1" applyAlignment="1">
      <alignment horizontal="center" vertical="center"/>
    </xf>
    <xf numFmtId="0" fontId="26" fillId="39" borderId="11" xfId="0" applyFont="1" applyFill="1" applyBorder="1" applyAlignment="1">
      <alignment vertical="center" wrapText="1"/>
    </xf>
    <xf numFmtId="0" fontId="0" fillId="0" borderId="10" xfId="0" applyBorder="1" applyAlignment="1">
      <alignment horizontal="center" vertical="center"/>
    </xf>
    <xf numFmtId="0" fontId="26" fillId="35" borderId="11" xfId="0" applyFont="1" applyFill="1" applyBorder="1" applyAlignment="1">
      <alignment vertical="center" wrapText="1"/>
    </xf>
    <xf numFmtId="0" fontId="0" fillId="35" borderId="10" xfId="0" applyFill="1" applyBorder="1" applyAlignment="1">
      <alignment horizontal="center" vertical="center"/>
    </xf>
    <xf numFmtId="0" fontId="26" fillId="39" borderId="10" xfId="0" applyFont="1" applyFill="1" applyBorder="1" applyAlignment="1">
      <alignment horizontal="center" vertical="center" wrapText="1"/>
    </xf>
    <xf numFmtId="0" fontId="0" fillId="35" borderId="13" xfId="0" applyFill="1" applyBorder="1" applyAlignment="1">
      <alignment horizontal="center" vertical="center"/>
    </xf>
    <xf numFmtId="164" fontId="26" fillId="39" borderId="10" xfId="0" applyNumberFormat="1" applyFont="1" applyFill="1" applyBorder="1" applyAlignment="1">
      <alignment horizontal="center" vertical="center" wrapText="1"/>
    </xf>
    <xf numFmtId="164" fontId="26" fillId="35" borderId="10" xfId="0" applyNumberFormat="1" applyFont="1" applyFill="1" applyBorder="1" applyAlignment="1">
      <alignment horizontal="center" vertical="center" wrapText="1"/>
    </xf>
    <xf numFmtId="164" fontId="26" fillId="39" borderId="10" xfId="0" applyNumberFormat="1" applyFont="1" applyFill="1" applyBorder="1" applyAlignment="1">
      <alignment horizontal="center" vertical="center"/>
    </xf>
    <xf numFmtId="164" fontId="26" fillId="35" borderId="10" xfId="0" applyNumberFormat="1" applyFont="1" applyFill="1" applyBorder="1" applyAlignment="1">
      <alignment horizontal="center" vertical="center"/>
    </xf>
    <xf numFmtId="0" fontId="26" fillId="39" borderId="10" xfId="0" applyFont="1" applyFill="1" applyBorder="1" applyAlignment="1">
      <alignment vertical="center" wrapText="1"/>
    </xf>
    <xf numFmtId="164" fontId="0" fillId="0" borderId="10" xfId="0" applyNumberFormat="1" applyBorder="1" applyAlignment="1">
      <alignment horizontal="center" vertical="center"/>
    </xf>
    <xf numFmtId="0" fontId="26" fillId="35" borderId="10" xfId="0" applyFont="1" applyFill="1" applyBorder="1" applyAlignment="1">
      <alignment vertical="center" wrapText="1"/>
    </xf>
    <xf numFmtId="164" fontId="0" fillId="35" borderId="10" xfId="0" applyNumberFormat="1" applyFill="1" applyBorder="1" applyAlignment="1">
      <alignment horizontal="center" vertical="center"/>
    </xf>
    <xf numFmtId="0" fontId="26" fillId="35" borderId="19" xfId="0" applyFont="1" applyFill="1" applyBorder="1" applyAlignment="1">
      <alignment vertical="center" wrapText="1"/>
    </xf>
    <xf numFmtId="164" fontId="0" fillId="0" borderId="13" xfId="0" applyNumberFormat="1" applyBorder="1" applyAlignment="1">
      <alignment horizontal="center" vertical="center"/>
    </xf>
    <xf numFmtId="164" fontId="0" fillId="35" borderId="13" xfId="0" applyNumberFormat="1" applyFill="1" applyBorder="1" applyAlignment="1">
      <alignment horizontal="center" vertical="center"/>
    </xf>
    <xf numFmtId="0" fontId="18" fillId="0" borderId="10" xfId="0" applyFont="1" applyBorder="1" applyAlignment="1">
      <alignment vertical="center" wrapText="1"/>
    </xf>
    <xf numFmtId="164" fontId="18" fillId="0" borderId="13" xfId="0" applyNumberFormat="1" applyFont="1" applyBorder="1" applyAlignment="1">
      <alignment horizontal="center" vertical="center"/>
    </xf>
    <xf numFmtId="0" fontId="18" fillId="0" borderId="13" xfId="0" applyFont="1" applyBorder="1" applyAlignment="1">
      <alignment horizontal="center" vertical="center"/>
    </xf>
    <xf numFmtId="0" fontId="26" fillId="0" borderId="10" xfId="0" applyFont="1" applyBorder="1" applyAlignment="1">
      <alignment vertical="center" wrapText="1"/>
    </xf>
    <xf numFmtId="0" fontId="27" fillId="39" borderId="10" xfId="0" applyFont="1" applyFill="1" applyBorder="1" applyAlignment="1">
      <alignment vertical="center" wrapText="1"/>
    </xf>
    <xf numFmtId="164"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0" fontId="26" fillId="0" borderId="19" xfId="0" applyFont="1" applyBorder="1" applyAlignment="1">
      <alignment vertical="center" wrapText="1"/>
    </xf>
    <xf numFmtId="0" fontId="0" fillId="0" borderId="0" xfId="0" applyAlignment="1">
      <alignment vertical="center"/>
    </xf>
    <xf numFmtId="0" fontId="16" fillId="38" borderId="20" xfId="0" applyFont="1" applyFill="1" applyBorder="1" applyAlignment="1">
      <alignment horizontal="center" vertical="center"/>
    </xf>
    <xf numFmtId="0" fontId="16" fillId="38" borderId="21" xfId="0" applyFont="1" applyFill="1" applyBorder="1" applyAlignment="1">
      <alignment vertical="center"/>
    </xf>
    <xf numFmtId="0" fontId="16" fillId="38" borderId="21" xfId="0" applyFont="1" applyFill="1" applyBorder="1" applyAlignment="1">
      <alignment horizontal="center" vertical="center"/>
    </xf>
    <xf numFmtId="0" fontId="16" fillId="38" borderId="21" xfId="0" applyFont="1" applyFill="1" applyBorder="1" applyAlignment="1">
      <alignment horizontal="left" vertical="center"/>
    </xf>
    <xf numFmtId="0" fontId="16" fillId="38" borderId="22" xfId="0" applyFont="1" applyFill="1" applyBorder="1" applyAlignment="1">
      <alignment horizontal="center" vertical="center"/>
    </xf>
    <xf numFmtId="14" fontId="0" fillId="0" borderId="13" xfId="0" applyNumberFormat="1" applyBorder="1" applyAlignment="1">
      <alignment horizontal="center" vertical="center"/>
    </xf>
    <xf numFmtId="0" fontId="0" fillId="0" borderId="10" xfId="0" applyBorder="1" applyAlignment="1">
      <alignment vertical="center"/>
    </xf>
    <xf numFmtId="2" fontId="0" fillId="0" borderId="10" xfId="0" applyNumberFormat="1" applyBorder="1" applyAlignment="1">
      <alignment horizontal="center" vertical="center"/>
    </xf>
    <xf numFmtId="2" fontId="0" fillId="0" borderId="10" xfId="0" applyNumberFormat="1" applyBorder="1" applyAlignment="1">
      <alignment horizontal="left" vertical="center"/>
    </xf>
    <xf numFmtId="2" fontId="28" fillId="0" borderId="10" xfId="0" applyNumberFormat="1" applyFont="1" applyBorder="1" applyAlignment="1">
      <alignment horizontal="center" vertical="center"/>
    </xf>
    <xf numFmtId="0" fontId="0" fillId="0" borderId="10" xfId="0" applyBorder="1"/>
    <xf numFmtId="165" fontId="0" fillId="0" borderId="10" xfId="0" applyNumberFormat="1" applyBorder="1"/>
    <xf numFmtId="0" fontId="0" fillId="0" borderId="11" xfId="0" applyBorder="1"/>
    <xf numFmtId="0" fontId="0" fillId="0" borderId="13" xfId="0" applyBorder="1" applyAlignment="1">
      <alignment vertical="center"/>
    </xf>
    <xf numFmtId="0" fontId="0" fillId="0" borderId="23" xfId="0" applyBorder="1" applyAlignment="1">
      <alignment vertical="center"/>
    </xf>
    <xf numFmtId="0" fontId="0" fillId="0" borderId="19" xfId="0" applyBorder="1" applyAlignment="1">
      <alignment vertical="center"/>
    </xf>
    <xf numFmtId="2" fontId="0" fillId="0" borderId="19" xfId="0" applyNumberFormat="1" applyBorder="1" applyAlignment="1">
      <alignment horizontal="center" vertical="center"/>
    </xf>
    <xf numFmtId="2" fontId="28" fillId="0" borderId="19" xfId="0" applyNumberFormat="1" applyFont="1" applyBorder="1" applyAlignment="1">
      <alignment horizontal="center" vertical="center"/>
    </xf>
    <xf numFmtId="0" fontId="0" fillId="0" borderId="19" xfId="0" applyBorder="1"/>
    <xf numFmtId="165" fontId="0" fillId="0" borderId="19" xfId="0" applyNumberFormat="1" applyBorder="1"/>
    <xf numFmtId="0" fontId="0" fillId="0" borderId="24" xfId="0" applyBorder="1"/>
    <xf numFmtId="2" fontId="0" fillId="0" borderId="25" xfId="0" applyNumberFormat="1" applyBorder="1"/>
    <xf numFmtId="2" fontId="16" fillId="36" borderId="0" xfId="0" applyNumberFormat="1" applyFont="1" applyFill="1" applyAlignment="1">
      <alignment horizontal="center" vertical="center"/>
    </xf>
    <xf numFmtId="0" fontId="16" fillId="36" borderId="0" xfId="0" applyFont="1" applyFill="1" applyAlignment="1">
      <alignment horizontal="left" vertical="center" indent="1"/>
    </xf>
    <xf numFmtId="165" fontId="0" fillId="0" borderId="0" xfId="0" applyNumberFormat="1"/>
    <xf numFmtId="0" fontId="21" fillId="0" borderId="0" xfId="0" applyFont="1" applyAlignment="1">
      <alignment horizontal="left" wrapText="1"/>
    </xf>
    <xf numFmtId="0" fontId="16" fillId="38" borderId="10" xfId="0" applyFont="1" applyFill="1" applyBorder="1" applyAlignment="1">
      <alignment horizontal="center" vertical="center" wrapText="1"/>
    </xf>
    <xf numFmtId="0" fontId="0" fillId="35" borderId="10" xfId="0" applyFill="1" applyBorder="1"/>
    <xf numFmtId="0" fontId="16" fillId="38" borderId="11" xfId="0" applyFont="1" applyFill="1" applyBorder="1" applyAlignment="1">
      <alignment horizontal="center" vertical="center"/>
    </xf>
    <xf numFmtId="0" fontId="0" fillId="35" borderId="11" xfId="0" applyFill="1" applyBorder="1"/>
    <xf numFmtId="0" fontId="16" fillId="38" borderId="10" xfId="0" applyFont="1" applyFill="1" applyBorder="1"/>
    <xf numFmtId="0" fontId="0" fillId="0" borderId="10" xfId="0" applyBorder="1" applyAlignment="1">
      <alignment horizontal="left" vertical="center"/>
    </xf>
    <xf numFmtId="0" fontId="0" fillId="35" borderId="10" xfId="0" applyFill="1" applyBorder="1" applyAlignment="1">
      <alignment horizontal="left" vertical="center"/>
    </xf>
    <xf numFmtId="0" fontId="0" fillId="0" borderId="10" xfId="0" applyBorder="1" applyAlignment="1">
      <alignment horizontal="left" vertical="center" indent="1"/>
    </xf>
    <xf numFmtId="0" fontId="0" fillId="0" borderId="10" xfId="0" applyBorder="1" applyAlignment="1">
      <alignment horizontal="center" vertical="center" wrapText="1"/>
    </xf>
    <xf numFmtId="0" fontId="0" fillId="35" borderId="10" xfId="0" applyFill="1" applyBorder="1" applyAlignment="1">
      <alignment horizontal="center" vertical="center" wrapText="1"/>
    </xf>
    <xf numFmtId="0" fontId="0" fillId="35" borderId="10" xfId="0" applyFill="1" applyBorder="1" applyAlignment="1">
      <alignment horizontal="left" vertical="center" wrapText="1" indent="1"/>
    </xf>
    <xf numFmtId="0" fontId="21" fillId="0" borderId="0" xfId="0" applyFont="1" applyAlignment="1">
      <alignment horizontal="left"/>
    </xf>
    <xf numFmtId="0" fontId="16" fillId="38" borderId="13" xfId="0" applyFont="1" applyFill="1" applyBorder="1" applyAlignment="1">
      <alignment horizontal="center" vertical="center" wrapText="1"/>
    </xf>
    <xf numFmtId="0" fontId="0" fillId="0" borderId="0" xfId="0" applyAlignment="1">
      <alignment wrapText="1"/>
    </xf>
    <xf numFmtId="0" fontId="0" fillId="0" borderId="13" xfId="0" applyBorder="1" applyAlignment="1">
      <alignment horizontal="left" vertical="center" wrapText="1" indent="1"/>
    </xf>
    <xf numFmtId="14" fontId="0" fillId="0" borderId="13" xfId="0" applyNumberFormat="1" applyBorder="1" applyAlignment="1">
      <alignment horizontal="center" vertical="center" wrapText="1"/>
    </xf>
    <xf numFmtId="14" fontId="0" fillId="0" borderId="10" xfId="0" applyNumberFormat="1" applyBorder="1" applyAlignment="1">
      <alignment horizontal="center" vertical="center" wrapText="1"/>
    </xf>
    <xf numFmtId="0" fontId="0" fillId="35" borderId="13" xfId="0" applyFill="1" applyBorder="1" applyAlignment="1">
      <alignment horizontal="left" vertical="center" wrapText="1" indent="1"/>
    </xf>
    <xf numFmtId="14" fontId="0" fillId="35" borderId="13" xfId="0" applyNumberFormat="1" applyFill="1" applyBorder="1" applyAlignment="1">
      <alignment horizontal="center" vertical="center" wrapText="1"/>
    </xf>
    <xf numFmtId="14" fontId="0" fillId="35" borderId="10" xfId="0" applyNumberFormat="1" applyFill="1" applyBorder="1" applyAlignment="1">
      <alignment horizontal="center" vertical="center" wrapText="1"/>
    </xf>
    <xf numFmtId="0" fontId="0" fillId="40" borderId="10" xfId="0" applyFill="1" applyBorder="1" applyAlignment="1">
      <alignment horizontal="left" vertical="center" wrapText="1" indent="1"/>
    </xf>
    <xf numFmtId="0" fontId="16" fillId="40" borderId="10" xfId="0" applyFont="1" applyFill="1" applyBorder="1" applyAlignment="1">
      <alignment horizontal="center" vertical="center" wrapText="1"/>
    </xf>
    <xf numFmtId="0" fontId="0" fillId="0" borderId="10" xfId="0" applyBorder="1" applyAlignment="1">
      <alignment horizontal="left" vertical="center" wrapText="1" indent="1"/>
    </xf>
    <xf numFmtId="0" fontId="0" fillId="35" borderId="26" xfId="0" applyFill="1" applyBorder="1" applyAlignment="1">
      <alignment vertical="center"/>
    </xf>
    <xf numFmtId="0" fontId="0" fillId="35" borderId="27" xfId="0" applyFill="1" applyBorder="1" applyAlignment="1">
      <alignment vertical="center"/>
    </xf>
    <xf numFmtId="0" fontId="0" fillId="35" borderId="28" xfId="0" applyFill="1"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35" borderId="10" xfId="0" applyFill="1" applyBorder="1" applyAlignment="1">
      <alignment vertical="center"/>
    </xf>
    <xf numFmtId="0" fontId="0" fillId="0" borderId="27" xfId="0" applyBorder="1" applyAlignment="1">
      <alignment vertical="center"/>
    </xf>
    <xf numFmtId="0" fontId="0" fillId="0" borderId="0" xfId="0" applyAlignment="1">
      <alignment vertical="center" wrapText="1"/>
    </xf>
    <xf numFmtId="0" fontId="0" fillId="0" borderId="22" xfId="0" applyBorder="1" applyAlignment="1">
      <alignment horizontal="left" vertical="center"/>
    </xf>
    <xf numFmtId="0" fontId="0" fillId="35" borderId="11" xfId="0" applyFill="1" applyBorder="1" applyAlignment="1">
      <alignment horizontal="left" vertical="center"/>
    </xf>
    <xf numFmtId="0" fontId="0" fillId="35" borderId="33" xfId="0" applyFill="1" applyBorder="1" applyAlignment="1">
      <alignment horizontal="left" vertical="center"/>
    </xf>
    <xf numFmtId="0" fontId="0" fillId="0" borderId="11"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left" vertical="center" indent="1"/>
    </xf>
    <xf numFmtId="0" fontId="0" fillId="35" borderId="32" xfId="0" applyFill="1" applyBorder="1" applyAlignment="1">
      <alignment horizontal="center" vertical="center"/>
    </xf>
    <xf numFmtId="0" fontId="0" fillId="35" borderId="33" xfId="0" applyFill="1" applyBorder="1" applyAlignment="1">
      <alignment horizontal="left" vertical="center" indent="1"/>
    </xf>
    <xf numFmtId="0" fontId="0" fillId="0" borderId="32" xfId="0" applyBorder="1" applyAlignment="1">
      <alignment horizontal="center" vertical="center"/>
    </xf>
    <xf numFmtId="0" fontId="0" fillId="0" borderId="33" xfId="0" applyBorder="1" applyAlignment="1">
      <alignment horizontal="left" vertical="center" indent="1"/>
    </xf>
    <xf numFmtId="0" fontId="0" fillId="0" borderId="0" xfId="0" applyAlignment="1">
      <alignment horizontal="left" indent="2"/>
    </xf>
    <xf numFmtId="0" fontId="0" fillId="35" borderId="34" xfId="0" applyFill="1" applyBorder="1" applyAlignment="1">
      <alignment horizontal="center" vertical="center"/>
    </xf>
    <xf numFmtId="0" fontId="0" fillId="35" borderId="37" xfId="0" applyFill="1" applyBorder="1" applyAlignment="1">
      <alignment horizontal="left" vertical="center" indent="1"/>
    </xf>
    <xf numFmtId="0" fontId="0" fillId="35" borderId="30" xfId="0" applyFill="1" applyBorder="1" applyAlignment="1">
      <alignment horizontal="center" vertical="center"/>
    </xf>
    <xf numFmtId="0" fontId="0" fillId="35" borderId="31" xfId="0" applyFill="1" applyBorder="1" applyAlignment="1">
      <alignment horizontal="left" vertical="center" indent="1"/>
    </xf>
    <xf numFmtId="0" fontId="0" fillId="0" borderId="34" xfId="0" applyBorder="1" applyAlignment="1">
      <alignment horizontal="center" vertical="center"/>
    </xf>
    <xf numFmtId="0" fontId="0" fillId="0" borderId="37" xfId="0" applyBorder="1" applyAlignment="1">
      <alignment horizontal="left" vertical="center" indent="1"/>
    </xf>
    <xf numFmtId="0" fontId="0" fillId="0" borderId="38" xfId="0" applyBorder="1" applyAlignment="1">
      <alignment horizontal="center" vertical="center"/>
    </xf>
    <xf numFmtId="0" fontId="0" fillId="0" borderId="0" xfId="0" applyAlignment="1">
      <alignment horizontal="left" vertical="center" indent="1"/>
    </xf>
    <xf numFmtId="0" fontId="16" fillId="38" borderId="41" xfId="0" applyFont="1" applyFill="1" applyBorder="1" applyAlignment="1">
      <alignment horizontal="left" vertical="center" indent="1"/>
    </xf>
    <xf numFmtId="0" fontId="16" fillId="38" borderId="42" xfId="0" applyFont="1" applyFill="1" applyBorder="1" applyAlignment="1">
      <alignment horizontal="center" vertical="center"/>
    </xf>
    <xf numFmtId="0" fontId="0" fillId="0" borderId="32" xfId="0" applyBorder="1" applyAlignment="1">
      <alignment horizontal="left" vertical="center" indent="1"/>
    </xf>
    <xf numFmtId="0" fontId="0" fillId="0" borderId="33" xfId="0" applyBorder="1" applyAlignment="1">
      <alignment horizontal="center" vertical="center"/>
    </xf>
    <xf numFmtId="0" fontId="0" fillId="0" borderId="43" xfId="0" applyBorder="1" applyAlignment="1">
      <alignment horizontal="left" vertical="center" indent="1"/>
    </xf>
    <xf numFmtId="0" fontId="0" fillId="0" borderId="44" xfId="0" applyBorder="1" applyAlignment="1">
      <alignment horizontal="center" vertical="center"/>
    </xf>
    <xf numFmtId="0" fontId="0" fillId="0" borderId="34" xfId="0" applyBorder="1" applyAlignment="1">
      <alignment horizontal="left" vertical="center" indent="1"/>
    </xf>
    <xf numFmtId="0" fontId="0" fillId="0" borderId="37" xfId="0" applyBorder="1" applyAlignment="1">
      <alignment horizontal="center" vertical="center"/>
    </xf>
    <xf numFmtId="0" fontId="16" fillId="0" borderId="0" xfId="0" applyFont="1" applyAlignment="1">
      <alignment horizontal="right" vertical="center" indent="1"/>
    </xf>
    <xf numFmtId="14" fontId="0" fillId="0" borderId="10" xfId="0" applyNumberFormat="1" applyBorder="1" applyAlignment="1">
      <alignment horizontal="center" vertical="center"/>
    </xf>
    <xf numFmtId="0" fontId="18" fillId="35" borderId="10" xfId="0" applyFont="1" applyFill="1" applyBorder="1" applyAlignment="1">
      <alignment vertical="center" wrapText="1"/>
    </xf>
    <xf numFmtId="164" fontId="18" fillId="35" borderId="13" xfId="0" applyNumberFormat="1" applyFont="1" applyFill="1" applyBorder="1" applyAlignment="1">
      <alignment horizontal="center" vertical="center"/>
    </xf>
    <xf numFmtId="0" fontId="18" fillId="35" borderId="10" xfId="0" applyFont="1" applyFill="1" applyBorder="1" applyAlignment="1">
      <alignment horizontal="center" vertical="center"/>
    </xf>
    <xf numFmtId="0" fontId="18" fillId="39" borderId="10" xfId="0" applyFont="1" applyFill="1" applyBorder="1" applyAlignment="1">
      <alignment vertical="center" wrapText="1"/>
    </xf>
    <xf numFmtId="164"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0" fontId="29" fillId="0" borderId="13" xfId="0" applyFont="1" applyBorder="1" applyAlignment="1">
      <alignment horizontal="center" vertical="center"/>
    </xf>
    <xf numFmtId="0" fontId="0" fillId="0" borderId="21" xfId="0" applyBorder="1" applyAlignment="1">
      <alignment vertical="center"/>
    </xf>
    <xf numFmtId="0" fontId="0" fillId="35" borderId="26" xfId="0" applyFill="1" applyBorder="1" applyAlignment="1">
      <alignment horizontal="left" vertical="center"/>
    </xf>
    <xf numFmtId="0" fontId="0" fillId="0" borderId="27" xfId="0" applyBorder="1" applyAlignment="1">
      <alignment horizontal="left" vertical="center"/>
    </xf>
    <xf numFmtId="0" fontId="0" fillId="40" borderId="27" xfId="0" applyFill="1" applyBorder="1" applyAlignment="1">
      <alignment horizontal="left" vertical="center" wrapText="1" indent="1"/>
    </xf>
    <xf numFmtId="0" fontId="0" fillId="40" borderId="28" xfId="0" applyFill="1" applyBorder="1" applyAlignment="1">
      <alignment horizontal="left" vertical="center" wrapText="1" indent="1"/>
    </xf>
    <xf numFmtId="0" fontId="0" fillId="40" borderId="26" xfId="0" applyFill="1" applyBorder="1" applyAlignment="1">
      <alignment horizontal="left" vertical="center" wrapText="1" indent="1"/>
    </xf>
    <xf numFmtId="0" fontId="19" fillId="0" borderId="0" xfId="0" applyFont="1" applyAlignment="1">
      <alignment horizontal="center" vertical="center" wrapText="1"/>
    </xf>
    <xf numFmtId="0" fontId="21" fillId="0" borderId="25" xfId="0" applyFont="1" applyBorder="1" applyAlignment="1">
      <alignment horizontal="left" vertical="center"/>
    </xf>
    <xf numFmtId="0" fontId="20" fillId="0" borderId="0" xfId="0" applyFont="1" applyAlignment="1">
      <alignment horizontal="left" vertical="center" wrapText="1"/>
    </xf>
    <xf numFmtId="14" fontId="0" fillId="35" borderId="10" xfId="0" applyNumberFormat="1" applyFill="1" applyBorder="1" applyAlignment="1">
      <alignment horizontal="center" vertical="center"/>
    </xf>
    <xf numFmtId="0" fontId="16" fillId="38" borderId="10" xfId="0" applyFont="1" applyFill="1" applyBorder="1" applyAlignment="1">
      <alignment horizontal="left" vertical="center"/>
    </xf>
    <xf numFmtId="0" fontId="32" fillId="0" borderId="0" xfId="42"/>
    <xf numFmtId="0" fontId="0" fillId="0" borderId="10" xfId="0" applyBorder="1" applyAlignment="1">
      <alignment horizontal="left" vertical="center" wrapText="1"/>
    </xf>
    <xf numFmtId="0" fontId="16" fillId="38" borderId="46" xfId="0" applyFont="1" applyFill="1" applyBorder="1" applyAlignment="1">
      <alignment horizontal="center" vertical="center" wrapText="1"/>
    </xf>
    <xf numFmtId="0" fontId="16" fillId="38" borderId="53" xfId="0" applyFont="1" applyFill="1" applyBorder="1" applyAlignment="1">
      <alignment horizontal="center" vertical="center" wrapText="1"/>
    </xf>
    <xf numFmtId="0" fontId="16" fillId="38" borderId="53" xfId="0" applyFont="1" applyFill="1" applyBorder="1" applyAlignment="1">
      <alignment horizontal="center" vertical="center"/>
    </xf>
    <xf numFmtId="0" fontId="0" fillId="0" borderId="31" xfId="0" applyBorder="1" applyAlignment="1">
      <alignment horizontal="left" vertical="center"/>
    </xf>
    <xf numFmtId="0" fontId="0" fillId="35" borderId="13" xfId="0" applyFill="1" applyBorder="1" applyAlignment="1">
      <alignment horizontal="left" vertical="center"/>
    </xf>
    <xf numFmtId="0" fontId="0" fillId="0" borderId="13" xfId="0" applyBorder="1" applyAlignment="1">
      <alignment horizontal="left" vertical="center"/>
    </xf>
    <xf numFmtId="0" fontId="0" fillId="0" borderId="55"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18" fillId="35" borderId="13" xfId="0" applyFont="1" applyFill="1" applyBorder="1" applyAlignment="1">
      <alignment horizontal="center" vertical="center"/>
    </xf>
    <xf numFmtId="14" fontId="0" fillId="0" borderId="0" xfId="0" applyNumberFormat="1" applyAlignment="1">
      <alignment horizontal="center" vertical="center" wrapText="1"/>
    </xf>
    <xf numFmtId="14" fontId="0" fillId="0" borderId="0" xfId="0" applyNumberFormat="1" applyAlignment="1">
      <alignment horizontal="left" vertical="center" wrapText="1" indent="1"/>
    </xf>
    <xf numFmtId="0" fontId="16" fillId="40" borderId="10" xfId="0" applyFont="1" applyFill="1" applyBorder="1" applyAlignment="1">
      <alignment horizontal="center" vertical="center"/>
    </xf>
    <xf numFmtId="0" fontId="16" fillId="42" borderId="10" xfId="0" applyFont="1" applyFill="1" applyBorder="1" applyAlignment="1">
      <alignment horizontal="center" vertical="center"/>
    </xf>
    <xf numFmtId="0" fontId="16" fillId="37" borderId="10" xfId="0" applyFont="1" applyFill="1" applyBorder="1" applyAlignment="1">
      <alignment horizontal="center" vertical="center"/>
    </xf>
    <xf numFmtId="14" fontId="16" fillId="44" borderId="10" xfId="0" applyNumberFormat="1" applyFont="1" applyFill="1" applyBorder="1" applyAlignment="1">
      <alignment horizontal="center" vertical="center" wrapText="1"/>
    </xf>
    <xf numFmtId="14" fontId="16" fillId="42" borderId="10" xfId="0" applyNumberFormat="1" applyFont="1" applyFill="1" applyBorder="1" applyAlignment="1">
      <alignment horizontal="center" vertical="center" wrapText="1"/>
    </xf>
    <xf numFmtId="14" fontId="16" fillId="37" borderId="10" xfId="0" applyNumberFormat="1" applyFont="1" applyFill="1" applyBorder="1" applyAlignment="1">
      <alignment horizontal="center" vertical="center" wrapText="1"/>
    </xf>
    <xf numFmtId="0" fontId="16" fillId="43" borderId="10" xfId="0" applyFont="1" applyFill="1" applyBorder="1" applyAlignment="1">
      <alignment horizontal="center" vertical="center"/>
    </xf>
    <xf numFmtId="0" fontId="16" fillId="41" borderId="10" xfId="0" applyFont="1" applyFill="1" applyBorder="1" applyAlignment="1">
      <alignment horizontal="center" vertical="center"/>
    </xf>
    <xf numFmtId="0" fontId="16" fillId="41" borderId="10" xfId="0" applyFont="1" applyFill="1" applyBorder="1" applyAlignment="1">
      <alignment horizontal="center"/>
    </xf>
    <xf numFmtId="0" fontId="0" fillId="35" borderId="19" xfId="0" applyFill="1" applyBorder="1" applyAlignment="1">
      <alignment vertical="center"/>
    </xf>
    <xf numFmtId="0" fontId="0" fillId="45" borderId="10" xfId="0" applyFill="1" applyBorder="1" applyAlignment="1">
      <alignment horizontal="left" vertical="center" wrapText="1" indent="1"/>
    </xf>
    <xf numFmtId="0" fontId="16" fillId="45" borderId="10" xfId="0" applyFont="1" applyFill="1" applyBorder="1" applyAlignment="1">
      <alignment horizontal="center" vertical="center" wrapText="1"/>
    </xf>
    <xf numFmtId="0" fontId="26" fillId="0" borderId="0" xfId="0" applyFont="1" applyAlignment="1">
      <alignment vertical="center" wrapText="1"/>
    </xf>
    <xf numFmtId="164" fontId="0" fillId="0" borderId="0" xfId="0" applyNumberFormat="1" applyAlignment="1">
      <alignment horizontal="center" vertical="center"/>
    </xf>
    <xf numFmtId="49" fontId="0" fillId="0" borderId="10" xfId="0" applyNumberFormat="1" applyBorder="1" applyAlignment="1">
      <alignment horizontal="center" vertical="center"/>
    </xf>
    <xf numFmtId="49" fontId="0" fillId="35" borderId="10" xfId="0" applyNumberFormat="1" applyFill="1" applyBorder="1" applyAlignment="1">
      <alignment horizontal="center" vertical="center"/>
    </xf>
    <xf numFmtId="49"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14" fillId="35" borderId="10" xfId="0" applyFont="1" applyFill="1" applyBorder="1" applyAlignment="1">
      <alignment horizontal="center" vertical="center"/>
    </xf>
    <xf numFmtId="49" fontId="14" fillId="35" borderId="10" xfId="0" applyNumberFormat="1" applyFont="1" applyFill="1" applyBorder="1" applyAlignment="1">
      <alignment horizontal="center" vertical="center"/>
    </xf>
    <xf numFmtId="0" fontId="33" fillId="38" borderId="10" xfId="0" applyFont="1" applyFill="1" applyBorder="1" applyAlignment="1">
      <alignment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24" fillId="0" borderId="10" xfId="0" applyFont="1" applyBorder="1" applyAlignment="1">
      <alignment horizontal="center" vertical="center"/>
    </xf>
    <xf numFmtId="2"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14" fontId="24" fillId="0" borderId="10" xfId="0" applyNumberFormat="1" applyFont="1" applyBorder="1" applyAlignment="1">
      <alignment horizontal="center" vertical="center"/>
    </xf>
    <xf numFmtId="0" fontId="24" fillId="0" borderId="0" xfId="0" applyFont="1" applyAlignment="1">
      <alignment horizontal="center" vertical="center" wrapText="1"/>
    </xf>
    <xf numFmtId="0" fontId="24" fillId="0" borderId="13" xfId="0" applyFont="1" applyBorder="1" applyAlignment="1">
      <alignment horizontal="center" vertical="center"/>
    </xf>
    <xf numFmtId="0" fontId="24" fillId="0" borderId="11" xfId="0" applyFont="1" applyBorder="1" applyAlignment="1">
      <alignment horizontal="center" vertical="center" wrapText="1"/>
    </xf>
    <xf numFmtId="0" fontId="24" fillId="0" borderId="23" xfId="0" applyFont="1" applyBorder="1" applyAlignment="1">
      <alignment horizontal="center" vertical="center"/>
    </xf>
    <xf numFmtId="0" fontId="24" fillId="0" borderId="19" xfId="0" applyFont="1" applyBorder="1" applyAlignment="1">
      <alignment horizontal="center" vertical="center"/>
    </xf>
    <xf numFmtId="2" fontId="24" fillId="0" borderId="19" xfId="0" applyNumberFormat="1" applyFont="1" applyBorder="1" applyAlignment="1">
      <alignment horizontal="center" vertical="center"/>
    </xf>
    <xf numFmtId="0" fontId="24" fillId="0" borderId="19" xfId="0" applyFont="1" applyBorder="1" applyAlignment="1">
      <alignment horizontal="center" vertical="center" wrapText="1"/>
    </xf>
    <xf numFmtId="0" fontId="24" fillId="0" borderId="24" xfId="0" applyFont="1" applyBorder="1" applyAlignment="1">
      <alignment horizontal="center" vertical="center" wrapText="1"/>
    </xf>
    <xf numFmtId="0" fontId="35" fillId="46" borderId="20" xfId="0" applyFont="1" applyFill="1" applyBorder="1" applyAlignment="1">
      <alignment horizontal="center" vertical="center" wrapText="1"/>
    </xf>
    <xf numFmtId="0" fontId="35" fillId="46" borderId="21" xfId="0" applyFont="1" applyFill="1" applyBorder="1" applyAlignment="1">
      <alignment horizontal="center" vertical="center" wrapText="1"/>
    </xf>
    <xf numFmtId="0" fontId="35" fillId="46" borderId="22" xfId="0" applyFont="1" applyFill="1" applyBorder="1" applyAlignment="1">
      <alignment horizontal="center" vertical="center" wrapText="1"/>
    </xf>
    <xf numFmtId="17" fontId="0" fillId="35" borderId="10" xfId="0" applyNumberFormat="1" applyFill="1" applyBorder="1" applyAlignment="1">
      <alignment horizontal="center" vertical="center"/>
    </xf>
    <xf numFmtId="0" fontId="0" fillId="35" borderId="10" xfId="0" applyFill="1" applyBorder="1" applyAlignment="1">
      <alignment horizontal="left" vertical="center" wrapText="1"/>
    </xf>
    <xf numFmtId="0" fontId="0" fillId="0" borderId="10" xfId="0" applyBorder="1" applyAlignment="1">
      <alignment vertical="center" wrapText="1"/>
    </xf>
    <xf numFmtId="0" fontId="0" fillId="0" borderId="21" xfId="0" applyBorder="1" applyAlignment="1">
      <alignment horizontal="center" vertical="center"/>
    </xf>
    <xf numFmtId="0" fontId="0" fillId="0" borderId="19" xfId="0" applyBorder="1" applyAlignment="1">
      <alignment horizontal="center" vertical="center"/>
    </xf>
    <xf numFmtId="0" fontId="0" fillId="35" borderId="19" xfId="0" applyFill="1" applyBorder="1" applyAlignment="1">
      <alignment horizontal="center" vertical="center"/>
    </xf>
    <xf numFmtId="0" fontId="0" fillId="0" borderId="10" xfId="0" applyBorder="1" applyAlignment="1">
      <alignment horizontal="center"/>
    </xf>
    <xf numFmtId="0" fontId="0" fillId="35" borderId="10" xfId="0" applyFill="1" applyBorder="1" applyAlignment="1">
      <alignment horizontal="center"/>
    </xf>
    <xf numFmtId="0" fontId="0" fillId="35" borderId="10" xfId="0" applyFill="1" applyBorder="1" applyAlignment="1">
      <alignment vertical="center" wrapText="1"/>
    </xf>
    <xf numFmtId="14" fontId="0" fillId="0" borderId="21" xfId="0" applyNumberFormat="1" applyBorder="1" applyAlignment="1">
      <alignment horizontal="center" vertical="center"/>
    </xf>
    <xf numFmtId="0" fontId="0" fillId="0" borderId="22" xfId="0" applyBorder="1" applyAlignment="1">
      <alignment horizontal="center" vertical="center"/>
    </xf>
    <xf numFmtId="0" fontId="0" fillId="35" borderId="11" xfId="0" applyFill="1" applyBorder="1" applyAlignment="1">
      <alignment horizontal="center" vertical="center"/>
    </xf>
    <xf numFmtId="0" fontId="0" fillId="0" borderId="22" xfId="0" applyBorder="1" applyAlignment="1">
      <alignment horizontal="left" vertical="center" wrapText="1"/>
    </xf>
    <xf numFmtId="0" fontId="0" fillId="35" borderId="11" xfId="0" applyFill="1" applyBorder="1" applyAlignment="1">
      <alignment horizontal="left" vertical="center" wrapText="1"/>
    </xf>
    <xf numFmtId="0" fontId="0" fillId="0" borderId="21" xfId="0" applyBorder="1" applyAlignment="1">
      <alignment horizontal="left" vertical="center" wrapText="1"/>
    </xf>
    <xf numFmtId="14" fontId="0" fillId="0" borderId="21" xfId="0" applyNumberFormat="1" applyBorder="1" applyAlignment="1">
      <alignment horizontal="center" vertical="center" wrapText="1"/>
    </xf>
    <xf numFmtId="0" fontId="0" fillId="0" borderId="21" xfId="0" applyBorder="1" applyAlignment="1">
      <alignment horizontal="center"/>
    </xf>
    <xf numFmtId="0" fontId="0" fillId="0" borderId="21" xfId="0" applyBorder="1" applyAlignment="1">
      <alignment vertical="center" wrapText="1"/>
    </xf>
    <xf numFmtId="0" fontId="16" fillId="38" borderId="35" xfId="0" applyFont="1" applyFill="1" applyBorder="1" applyAlignment="1">
      <alignment horizontal="center" vertical="center" wrapText="1"/>
    </xf>
    <xf numFmtId="0" fontId="0" fillId="0" borderId="20" xfId="0" applyBorder="1" applyAlignment="1">
      <alignment horizontal="left" vertical="center" wrapText="1"/>
    </xf>
    <xf numFmtId="0" fontId="0" fillId="35" borderId="13" xfId="0" applyFill="1" applyBorder="1" applyAlignment="1">
      <alignment horizontal="left" vertical="center" wrapText="1"/>
    </xf>
    <xf numFmtId="14" fontId="0" fillId="0" borderId="10" xfId="0" applyNumberFormat="1" applyBorder="1" applyAlignment="1">
      <alignment vertical="center"/>
    </xf>
    <xf numFmtId="0" fontId="0" fillId="0" borderId="29" xfId="0" applyBorder="1" applyAlignment="1">
      <alignment vertical="center"/>
    </xf>
    <xf numFmtId="0" fontId="0" fillId="47" borderId="28" xfId="0" applyFill="1" applyBorder="1" applyAlignment="1">
      <alignment horizontal="left" vertical="center" wrapText="1" indent="1"/>
    </xf>
    <xf numFmtId="0" fontId="31" fillId="0" borderId="0" xfId="0" applyFont="1" applyAlignment="1">
      <alignment horizontal="center" vertical="center"/>
    </xf>
    <xf numFmtId="14" fontId="0" fillId="0" borderId="26" xfId="0" applyNumberFormat="1" applyBorder="1" applyAlignment="1">
      <alignment horizontal="center" vertical="center"/>
    </xf>
    <xf numFmtId="0" fontId="25" fillId="37" borderId="10" xfId="0" applyFont="1" applyFill="1" applyBorder="1" applyAlignment="1">
      <alignment horizontal="left" vertical="center" wrapText="1" indent="1"/>
    </xf>
    <xf numFmtId="0" fontId="25" fillId="40" borderId="10" xfId="0" applyFont="1" applyFill="1" applyBorder="1" applyAlignment="1">
      <alignment horizontal="left" vertical="center" wrapText="1" indent="1"/>
    </xf>
    <xf numFmtId="0" fontId="25" fillId="42" borderId="10" xfId="0" applyFont="1" applyFill="1" applyBorder="1" applyAlignment="1">
      <alignment horizontal="left" vertical="center" wrapText="1" indent="1"/>
    </xf>
    <xf numFmtId="0" fontId="25" fillId="35" borderId="10" xfId="0" applyFont="1" applyFill="1" applyBorder="1" applyAlignment="1">
      <alignment horizontal="left" vertical="center" wrapText="1" indent="1"/>
    </xf>
    <xf numFmtId="0" fontId="24" fillId="0" borderId="10" xfId="0" applyFont="1" applyBorder="1" applyAlignment="1">
      <alignment horizontal="left" vertical="center" wrapText="1" indent="1"/>
    </xf>
    <xf numFmtId="0" fontId="24" fillId="0" borderId="19" xfId="0" applyFont="1" applyBorder="1" applyAlignment="1">
      <alignment horizontal="left" vertical="center" wrapText="1" indent="1"/>
    </xf>
    <xf numFmtId="0" fontId="24" fillId="0" borderId="10" xfId="0" applyFont="1" applyBorder="1" applyAlignment="1">
      <alignment horizontal="left" vertical="center" indent="1"/>
    </xf>
    <xf numFmtId="0" fontId="24" fillId="0" borderId="19" xfId="0" applyFont="1" applyBorder="1" applyAlignment="1">
      <alignment horizontal="left" vertical="center" indent="1"/>
    </xf>
    <xf numFmtId="0" fontId="29" fillId="41" borderId="10" xfId="0" applyFont="1" applyFill="1" applyBorder="1" applyAlignment="1">
      <alignment horizontal="left" vertical="center" wrapText="1" indent="1"/>
    </xf>
    <xf numFmtId="0" fontId="16" fillId="38" borderId="19" xfId="0" applyFont="1" applyFill="1" applyBorder="1" applyAlignment="1">
      <alignment horizontal="center" vertical="center" wrapText="1"/>
    </xf>
    <xf numFmtId="0" fontId="22" fillId="0" borderId="10" xfId="0" applyFont="1" applyBorder="1" applyAlignment="1">
      <alignment horizontal="center" vertical="center"/>
    </xf>
    <xf numFmtId="0" fontId="22" fillId="0" borderId="41" xfId="0" applyFont="1" applyBorder="1" applyAlignment="1">
      <alignment horizontal="center" vertical="center"/>
    </xf>
    <xf numFmtId="0" fontId="22"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0" fillId="0" borderId="32" xfId="0" applyBorder="1" applyAlignment="1">
      <alignment horizontal="left"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5" fillId="44" borderId="10" xfId="0" applyFont="1" applyFill="1" applyBorder="1" applyAlignment="1">
      <alignment horizontal="left" vertical="center" wrapText="1" indent="1"/>
    </xf>
    <xf numFmtId="0" fontId="35" fillId="46" borderId="10" xfId="0" applyFont="1" applyFill="1" applyBorder="1" applyAlignment="1">
      <alignment horizontal="center" vertical="center" wrapText="1"/>
    </xf>
    <xf numFmtId="14" fontId="20" fillId="48" borderId="10" xfId="0" applyNumberFormat="1" applyFont="1" applyFill="1" applyBorder="1" applyAlignment="1">
      <alignment horizontal="center" vertical="center" wrapText="1"/>
    </xf>
    <xf numFmtId="0" fontId="16" fillId="38" borderId="11" xfId="0" applyFont="1" applyFill="1" applyBorder="1" applyAlignment="1">
      <alignment horizontal="center" vertical="center" wrapText="1"/>
    </xf>
    <xf numFmtId="0" fontId="16" fillId="38" borderId="58" xfId="0" applyFont="1" applyFill="1" applyBorder="1" applyAlignment="1">
      <alignment horizontal="center" vertical="center"/>
    </xf>
    <xf numFmtId="0" fontId="16" fillId="38" borderId="59" xfId="0" applyFont="1" applyFill="1" applyBorder="1" applyAlignment="1">
      <alignment horizontal="center" vertical="center"/>
    </xf>
    <xf numFmtId="0" fontId="0" fillId="0" borderId="60" xfId="0" applyBorder="1" applyAlignment="1">
      <alignment horizontal="left" vertical="center"/>
    </xf>
    <xf numFmtId="14" fontId="0" fillId="0" borderId="61" xfId="0" applyNumberFormat="1" applyBorder="1"/>
    <xf numFmtId="0" fontId="0" fillId="35" borderId="60" xfId="0" applyFill="1" applyBorder="1"/>
    <xf numFmtId="14" fontId="0" fillId="35" borderId="61" xfId="0" applyNumberFormat="1" applyFill="1" applyBorder="1"/>
    <xf numFmtId="0" fontId="0" fillId="0" borderId="62" xfId="0" applyBorder="1"/>
    <xf numFmtId="14" fontId="0" fillId="0" borderId="63" xfId="0" applyNumberFormat="1" applyBorder="1"/>
    <xf numFmtId="0" fontId="16" fillId="38" borderId="64" xfId="0" applyFont="1" applyFill="1" applyBorder="1" applyAlignment="1">
      <alignment horizontal="center" vertical="center"/>
    </xf>
    <xf numFmtId="0" fontId="16" fillId="38" borderId="65" xfId="0" applyFont="1" applyFill="1" applyBorder="1" applyAlignment="1">
      <alignment horizontal="center" vertical="center"/>
    </xf>
    <xf numFmtId="0" fontId="0" fillId="0" borderId="66" xfId="0" applyBorder="1"/>
    <xf numFmtId="14" fontId="0" fillId="0" borderId="67" xfId="0" applyNumberFormat="1" applyBorder="1"/>
    <xf numFmtId="14" fontId="0" fillId="35" borderId="67" xfId="0" applyNumberFormat="1" applyFill="1" applyBorder="1"/>
    <xf numFmtId="0" fontId="0" fillId="35" borderId="68" xfId="0" applyFill="1" applyBorder="1"/>
    <xf numFmtId="14" fontId="0" fillId="35" borderId="69" xfId="0" applyNumberFormat="1" applyFill="1" applyBorder="1"/>
    <xf numFmtId="0" fontId="0" fillId="37" borderId="10" xfId="0" applyFill="1" applyBorder="1" applyAlignment="1">
      <alignment horizontal="left" vertical="center" wrapText="1" indent="1"/>
    </xf>
    <xf numFmtId="0" fontId="0" fillId="37" borderId="27" xfId="0" applyFill="1" applyBorder="1" applyAlignment="1">
      <alignment horizontal="left" vertical="center" wrapText="1" indent="1"/>
    </xf>
    <xf numFmtId="0" fontId="0" fillId="37" borderId="28" xfId="0" applyFill="1" applyBorder="1" applyAlignment="1">
      <alignment horizontal="left" vertical="center" wrapText="1" indent="1"/>
    </xf>
    <xf numFmtId="0" fontId="0" fillId="37" borderId="56" xfId="0" applyFill="1" applyBorder="1" applyAlignment="1">
      <alignment horizontal="left" vertical="center" wrapText="1" indent="1"/>
    </xf>
    <xf numFmtId="0" fontId="27" fillId="0" borderId="13" xfId="0" applyFont="1" applyBorder="1" applyAlignment="1">
      <alignment horizontal="center" vertical="center"/>
    </xf>
    <xf numFmtId="0" fontId="27" fillId="35" borderId="13" xfId="0" applyFont="1" applyFill="1" applyBorder="1" applyAlignment="1">
      <alignment horizontal="center" vertical="center"/>
    </xf>
    <xf numFmtId="0" fontId="0" fillId="35" borderId="10" xfId="0" applyFill="1" applyBorder="1" applyAlignment="1">
      <alignment horizontal="left" vertical="center" wrapText="1"/>
    </xf>
    <xf numFmtId="0" fontId="0" fillId="0" borderId="10" xfId="0" applyBorder="1"/>
    <xf numFmtId="0" fontId="0" fillId="35" borderId="10" xfId="0" applyFill="1" applyBorder="1"/>
    <xf numFmtId="0" fontId="0" fillId="35" borderId="10" xfId="0" applyFill="1" applyBorder="1" applyAlignment="1">
      <alignment wrapText="1"/>
    </xf>
    <xf numFmtId="0" fontId="0" fillId="0" borderId="10" xfId="0" applyBorder="1" applyAlignment="1">
      <alignment wrapText="1"/>
    </xf>
    <xf numFmtId="0" fontId="16" fillId="38" borderId="11" xfId="0" applyFont="1" applyFill="1" applyBorder="1" applyAlignment="1">
      <alignment horizontal="left" vertical="center"/>
    </xf>
    <xf numFmtId="0" fontId="16" fillId="38" borderId="12" xfId="0" applyFont="1" applyFill="1" applyBorder="1" applyAlignment="1">
      <alignment horizontal="left" vertical="center"/>
    </xf>
    <xf numFmtId="0" fontId="16" fillId="38" borderId="13" xfId="0" applyFont="1" applyFill="1" applyBorder="1" applyAlignment="1">
      <alignment horizontal="left" vertical="center"/>
    </xf>
    <xf numFmtId="0" fontId="0" fillId="0" borderId="10" xfId="0" applyBorder="1" applyAlignment="1">
      <alignment horizontal="left" vertical="center"/>
    </xf>
    <xf numFmtId="0" fontId="0" fillId="35" borderId="10" xfId="0" applyFill="1" applyBorder="1" applyAlignment="1">
      <alignment horizontal="left" vertical="center"/>
    </xf>
    <xf numFmtId="0" fontId="0" fillId="0" borderId="10" xfId="0" applyBorder="1" applyAlignment="1">
      <alignment vertical="center" wrapText="1"/>
    </xf>
    <xf numFmtId="0" fontId="21" fillId="0" borderId="0" xfId="0" applyFont="1" applyAlignment="1">
      <alignment horizontal="left" wrapText="1"/>
    </xf>
    <xf numFmtId="0" fontId="16" fillId="38" borderId="10" xfId="0" applyFont="1" applyFill="1" applyBorder="1"/>
    <xf numFmtId="0" fontId="16" fillId="0" borderId="0" xfId="0" applyFont="1" applyAlignment="1">
      <alignment horizontal="left" vertical="center"/>
    </xf>
    <xf numFmtId="0" fontId="21" fillId="0" borderId="0" xfId="0" applyFont="1" applyAlignment="1">
      <alignment horizontal="left" vertical="center" wrapText="1"/>
    </xf>
    <xf numFmtId="0" fontId="16" fillId="0" borderId="15" xfId="0" applyFont="1" applyBorder="1"/>
    <xf numFmtId="0" fontId="16" fillId="43" borderId="11" xfId="0" applyFont="1" applyFill="1" applyBorder="1" applyAlignment="1">
      <alignment horizontal="center" vertical="center" wrapText="1"/>
    </xf>
    <xf numFmtId="0" fontId="16" fillId="43" borderId="13" xfId="0" applyFont="1" applyFill="1" applyBorder="1" applyAlignment="1">
      <alignment horizontal="center" vertical="center" wrapText="1"/>
    </xf>
    <xf numFmtId="0" fontId="22" fillId="0" borderId="0" xfId="0" applyFont="1" applyAlignment="1">
      <alignment horizontal="center" vertical="center"/>
    </xf>
    <xf numFmtId="0" fontId="16" fillId="38" borderId="42" xfId="0" applyFont="1" applyFill="1" applyBorder="1" applyAlignment="1">
      <alignment horizontal="center" vertical="center" wrapText="1"/>
    </xf>
    <xf numFmtId="0" fontId="16" fillId="38" borderId="44" xfId="0" applyFont="1" applyFill="1" applyBorder="1" applyAlignment="1">
      <alignment horizontal="center" vertical="center" wrapText="1"/>
    </xf>
    <xf numFmtId="0" fontId="16" fillId="38" borderId="45" xfId="0" applyFont="1" applyFill="1" applyBorder="1" applyAlignment="1">
      <alignment horizontal="center" vertical="center" wrapText="1"/>
    </xf>
    <xf numFmtId="0" fontId="16" fillId="38" borderId="57" xfId="0" applyFont="1" applyFill="1" applyBorder="1" applyAlignment="1">
      <alignment horizontal="center" vertical="center" wrapText="1"/>
    </xf>
    <xf numFmtId="0" fontId="16" fillId="38" borderId="46" xfId="0" applyFont="1" applyFill="1" applyBorder="1" applyAlignment="1">
      <alignment horizontal="center" vertical="center"/>
    </xf>
    <xf numFmtId="0" fontId="16" fillId="38" borderId="46" xfId="0" applyFont="1" applyFill="1" applyBorder="1" applyAlignment="1">
      <alignment horizontal="center" vertical="center" wrapText="1"/>
    </xf>
    <xf numFmtId="0" fontId="16" fillId="38" borderId="19" xfId="0" applyFont="1" applyFill="1" applyBorder="1" applyAlignment="1">
      <alignment horizontal="center" vertical="center"/>
    </xf>
    <xf numFmtId="0" fontId="0" fillId="38" borderId="11" xfId="0" applyFill="1" applyBorder="1" applyAlignment="1">
      <alignment horizontal="center" vertical="center"/>
    </xf>
    <xf numFmtId="0" fontId="16" fillId="38" borderId="35" xfId="0" applyFont="1" applyFill="1" applyBorder="1" applyAlignment="1">
      <alignment horizontal="center" vertical="center"/>
    </xf>
    <xf numFmtId="0" fontId="16" fillId="38" borderId="37" xfId="0" applyFont="1" applyFill="1" applyBorder="1" applyAlignment="1">
      <alignment horizontal="center" vertical="center" wrapText="1"/>
    </xf>
    <xf numFmtId="0" fontId="16" fillId="38" borderId="52" xfId="0" applyFont="1" applyFill="1" applyBorder="1" applyAlignment="1">
      <alignment horizontal="center" vertical="center" wrapText="1"/>
    </xf>
    <xf numFmtId="0" fontId="0" fillId="38" borderId="45" xfId="0" applyFill="1" applyBorder="1" applyAlignment="1">
      <alignment horizontal="center" vertical="center"/>
    </xf>
    <xf numFmtId="0" fontId="0" fillId="38" borderId="52" xfId="0" applyFill="1" applyBorder="1" applyAlignment="1">
      <alignment horizontal="center" vertical="center"/>
    </xf>
    <xf numFmtId="0" fontId="16" fillId="38" borderId="47" xfId="0" applyFont="1" applyFill="1" applyBorder="1" applyAlignment="1">
      <alignment horizontal="center" vertical="center"/>
    </xf>
    <xf numFmtId="0" fontId="16" fillId="38" borderId="48" xfId="0" applyFont="1" applyFill="1" applyBorder="1" applyAlignment="1">
      <alignment horizontal="center" vertical="center"/>
    </xf>
    <xf numFmtId="0" fontId="16" fillId="38" borderId="49" xfId="0" applyFont="1" applyFill="1" applyBorder="1" applyAlignment="1">
      <alignment horizontal="center" vertical="center"/>
    </xf>
    <xf numFmtId="0" fontId="16" fillId="38" borderId="47" xfId="0" applyFont="1" applyFill="1" applyBorder="1" applyAlignment="1">
      <alignment horizontal="center" vertical="center" wrapText="1"/>
    </xf>
    <xf numFmtId="0" fontId="16" fillId="38" borderId="48" xfId="0" applyFont="1" applyFill="1" applyBorder="1" applyAlignment="1">
      <alignment horizontal="center" vertical="center" wrapText="1"/>
    </xf>
    <xf numFmtId="0" fontId="16" fillId="38" borderId="49" xfId="0" applyFont="1" applyFill="1" applyBorder="1" applyAlignment="1">
      <alignment horizontal="center" vertical="center" wrapText="1"/>
    </xf>
    <xf numFmtId="0" fontId="16" fillId="38" borderId="50" xfId="0" applyFont="1" applyFill="1" applyBorder="1" applyAlignment="1">
      <alignment horizontal="center" vertical="center" wrapText="1"/>
    </xf>
    <xf numFmtId="0" fontId="16" fillId="38" borderId="53" xfId="0" applyFont="1" applyFill="1" applyBorder="1" applyAlignment="1">
      <alignment horizontal="center" vertical="center" wrapText="1"/>
    </xf>
    <xf numFmtId="0" fontId="16" fillId="38" borderId="51" xfId="0" applyFont="1" applyFill="1" applyBorder="1" applyAlignment="1">
      <alignment horizontal="center" vertical="center" wrapText="1"/>
    </xf>
    <xf numFmtId="0" fontId="16" fillId="38" borderId="54" xfId="0" applyFont="1" applyFill="1" applyBorder="1" applyAlignment="1">
      <alignment horizontal="center" vertical="center" wrapText="1"/>
    </xf>
    <xf numFmtId="0" fontId="16" fillId="43" borderId="11" xfId="0" applyFont="1" applyFill="1" applyBorder="1" applyAlignment="1">
      <alignment horizontal="center" vertical="center"/>
    </xf>
    <xf numFmtId="0" fontId="16" fillId="43" borderId="13" xfId="0" applyFont="1" applyFill="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35" borderId="19" xfId="0" applyFill="1" applyBorder="1" applyAlignment="1">
      <alignment horizontal="center" vertical="center"/>
    </xf>
    <xf numFmtId="0" fontId="0" fillId="35" borderId="29" xfId="0" applyFill="1" applyBorder="1" applyAlignment="1">
      <alignment horizontal="center" vertical="center"/>
    </xf>
    <xf numFmtId="0" fontId="0" fillId="35" borderId="21" xfId="0" applyFill="1" applyBorder="1" applyAlignment="1">
      <alignment horizontal="center" vertical="center"/>
    </xf>
    <xf numFmtId="0" fontId="16" fillId="0" borderId="38" xfId="0" applyFont="1" applyBorder="1" applyAlignment="1">
      <alignment horizontal="left" vertical="center" indent="1"/>
    </xf>
    <xf numFmtId="0" fontId="16" fillId="0" borderId="0" xfId="0" applyFont="1" applyAlignment="1">
      <alignment horizontal="left" vertical="center" indent="1"/>
    </xf>
    <xf numFmtId="0" fontId="16" fillId="0" borderId="38" xfId="0" applyFont="1" applyBorder="1" applyAlignment="1">
      <alignment horizontal="center"/>
    </xf>
    <xf numFmtId="0" fontId="16" fillId="0" borderId="0" xfId="0" applyFont="1" applyAlignment="1">
      <alignment horizontal="center"/>
    </xf>
    <xf numFmtId="0" fontId="16" fillId="38" borderId="39" xfId="0" applyFont="1" applyFill="1" applyBorder="1" applyAlignment="1">
      <alignment horizontal="left" indent="1"/>
    </xf>
    <xf numFmtId="0" fontId="16" fillId="38" borderId="40" xfId="0" applyFont="1" applyFill="1" applyBorder="1" applyAlignment="1">
      <alignment horizontal="left" indent="1"/>
    </xf>
    <xf numFmtId="0" fontId="16" fillId="34" borderId="39" xfId="0" applyFont="1" applyFill="1" applyBorder="1" applyAlignment="1">
      <alignment horizontal="left" vertical="center" indent="1"/>
    </xf>
    <xf numFmtId="0" fontId="16" fillId="34" borderId="40" xfId="0" applyFont="1" applyFill="1" applyBorder="1" applyAlignment="1">
      <alignment horizontal="left" vertical="center" indent="1"/>
    </xf>
    <xf numFmtId="0" fontId="27" fillId="35" borderId="10" xfId="0" applyFont="1" applyFill="1" applyBorder="1" applyAlignment="1">
      <alignment vertical="center" wrapText="1"/>
    </xf>
    <xf numFmtId="164" fontId="27" fillId="35" borderId="13" xfId="0" applyNumberFormat="1" applyFont="1" applyFill="1" applyBorder="1" applyAlignment="1">
      <alignment horizontal="center" vertical="center"/>
    </xf>
    <xf numFmtId="0" fontId="27" fillId="35" borderId="10" xfId="0" applyFont="1" applyFill="1" applyBorder="1" applyAlignment="1">
      <alignment horizontal="center" vertical="center"/>
    </xf>
    <xf numFmtId="164" fontId="27" fillId="35" borderId="10" xfId="0" applyNumberFormat="1" applyFont="1" applyFill="1" applyBorder="1" applyAlignment="1">
      <alignment horizontal="center" vertical="center"/>
    </xf>
    <xf numFmtId="49" fontId="18" fillId="0" borderId="10" xfId="0" applyNumberFormat="1" applyFont="1" applyBorder="1" applyAlignment="1">
      <alignment horizontal="center" vertical="center"/>
    </xf>
    <xf numFmtId="49" fontId="18" fillId="35" borderId="10" xfId="0" applyNumberFormat="1"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6">
    <dxf>
      <fill>
        <patternFill patternType="none">
          <fgColor indexed="64"/>
          <bgColor auto="1"/>
        </patternFill>
      </fill>
      <border diagonalUp="0" diagonalDown="0" outline="0">
        <left style="thin">
          <color indexed="64"/>
        </left>
        <right/>
        <top style="thin">
          <color indexed="64"/>
        </top>
        <bottom style="thin">
          <color indexed="64"/>
        </bottom>
      </border>
    </dxf>
    <dxf>
      <numFmt numFmtId="165"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numFmt numFmtId="165" formatCode="&quot;$&quot;#,##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numFmt numFmtId="165"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font>
        <i/>
        <strike val="0"/>
        <outline val="0"/>
        <shadow val="0"/>
        <u val="none"/>
        <vertAlign val="baseline"/>
        <sz val="11"/>
        <color theme="1" tint="0.14999847407452621"/>
        <name val="Calibri"/>
        <family val="2"/>
        <scheme val="minor"/>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5"/>
        <color theme="1"/>
        <name val="Calibri"/>
        <family val="2"/>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left" vertical="center" textRotation="0" wrapText="0"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left" vertical="center" textRotation="0" wrapText="1"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numFmt numFmtId="2"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38579"/>
      <color rgb="FFF48579"/>
      <color rgb="FFF38583"/>
      <color rgb="FFFF3300"/>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0892C4-CD52-4E7E-90EC-C3DACB9986A1}" name="Table2" displayName="Table2" ref="A2:K33" totalsRowShown="0" headerRowDxfId="35" dataDxfId="33" headerRowBorderDxfId="34" tableBorderDxfId="32">
  <autoFilter ref="A2:K33" xr:uid="{D90892C4-CD52-4E7E-90EC-C3DACB9986A1}"/>
  <tableColumns count="11">
    <tableColumn id="1" xr3:uid="{D896488A-170B-4494-A049-504A012654EA}" name="Outfall ID" dataDxfId="31"/>
    <tableColumn id="2" xr3:uid="{147309D4-7DC7-4D0B-8368-60C2B71D4CE9}" name="Latitude" dataDxfId="30"/>
    <tableColumn id="3" xr3:uid="{C10A5C1C-9FAC-4947-A12A-7248367C6266}" name="Longitude" dataDxfId="29"/>
    <tableColumn id="4" xr3:uid="{1E7ED108-AAD7-4B3B-9462-4FC493AC7453}" name="Area Drainage to Outfall (Acres) " dataDxfId="28"/>
    <tableColumn id="5" xr3:uid="{7C325A65-5173-4DD3-B994-8AE91B18947F}" name="Name of Receiving Water" dataDxfId="27"/>
    <tableColumn id="6" xr3:uid="{6A0D1DC0-7108-4FAF-B28C-746CD8C64CE0}" name="6th Order HUC" dataDxfId="26"/>
    <tableColumn id="7" xr3:uid="{4FA81804-C603-48C7-A7DB-A935168BA42D}" name="Direct Discharge to Receiving Water Impaired (2022 303(d)/305(b))" dataDxfId="25"/>
    <tableColumn id="8" xr3:uid="{1AFCC040-EC41-41EA-B61A-878E23156F0B}" name="Predominant Land Use to Impaired Water" dataDxfId="24"/>
    <tableColumn id="9" xr3:uid="{0668F22A-4A28-4A37-9902-4BD2DEC4DF78}" name="Applicable TMDL(s) and Pollutants of Concern" dataDxfId="23"/>
    <tableColumn id="15" xr3:uid="{5A811853-6AC1-40BC-9690-69E765B9CD60}" name="Date of Last Screening" dataDxfId="22"/>
    <tableColumn id="16" xr3:uid="{97874EFA-C8A7-4B02-90CB-253F7D496DD3}" name="Summary of Screening Results" dataDxfId="21"/>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92F465-AF95-4942-B876-32D94CD48E33}" name="Table1" displayName="Table1" ref="A2:P12" totalsRowShown="0" headerRowDxfId="20" dataDxfId="18" headerRowBorderDxfId="19" tableBorderDxfId="17" totalsRowBorderDxfId="16">
  <autoFilter ref="A2:P12" xr:uid="{36EBB48E-7CD7-4D65-8F2D-B445E124B83D}"/>
  <tableColumns count="16">
    <tableColumn id="1" xr3:uid="{BD93BED2-1513-4075-9368-B43858E62465}" name="Date" dataDxfId="15"/>
    <tableColumn id="2" xr3:uid="{E5542809-5600-4FB3-A104-DB3573543EC7}" name="Project Name or Purchase Contract Name" dataDxfId="14"/>
    <tableColumn id="3" xr3:uid="{3060F897-2C4B-44A0-938C-71D1CF05C849}" name="TP Purchased" dataDxfId="13"/>
    <tableColumn id="4" xr3:uid="{398AD074-DA3A-4265-BB27-11C168CAFB18}" name="TN Retired" dataDxfId="12"/>
    <tableColumn id="5" xr3:uid="{2CDA712E-24C2-4DAC-A0E4-67426243F58C}" name="TSS Retired" dataDxfId="11"/>
    <tableColumn id="6" xr3:uid="{29FC759E-0442-4A74-8E63-B43725077228}" name="TN:TP Ratio" dataDxfId="10">
      <calculatedColumnFormula>ROUND(Table1[[#This Row],[TN Retired]]/Table1[[#This Row],[TP Purchased]],2)</calculatedColumnFormula>
    </tableColumn>
    <tableColumn id="7" xr3:uid="{FB2D37CE-0CFA-4879-BC02-2EF236626CD4}" name="CB or Project Name" dataDxfId="9"/>
    <tableColumn id="8" xr3:uid="{919E90C1-D99A-47B6-A95F-B3F19A4E87AF}" name="TP Used" dataDxfId="8"/>
    <tableColumn id="9" xr3:uid="{72B8339C-4831-4F9A-9165-ADD7D8F8ECD8}" name="TP Remaining" dataDxfId="7">
      <calculatedColumnFormula>(Table1[[#This Row],[TP Purchased]]-Table1[[#This Row],[TP Used]])</calculatedColumnFormula>
    </tableColumn>
    <tableColumn id="10" xr3:uid="{AA8D1565-8B49-4569-B393-7B67F7788323}" name="TN Used" dataDxfId="6">
      <calculatedColumnFormula>ROUND(Table1[[#This Row],[TP Used]]*Table1[[#This Row],[TN:TP Ratio]],2)</calculatedColumnFormula>
    </tableColumn>
    <tableColumn id="11" xr3:uid="{187CF3E3-5D0B-4723-9A8F-5A0408BA2C7D}" name="TN Remaining" dataDxfId="5">
      <calculatedColumnFormula>Table1[[#This Row],[TN Retired]]-Table1[[#This Row],[TN Used]]</calculatedColumnFormula>
    </tableColumn>
    <tableColumn id="12" xr3:uid="{2AA62AD4-C0F7-4478-BC48-63AE525F432C}" name="BMP(s)" dataDxfId="4"/>
    <tableColumn id="13" xr3:uid="{88EB70F1-8300-4719-BA9F-622AF9820CFC}" name="Total Cost" dataDxfId="3"/>
    <tableColumn id="14" xr3:uid="{F25C8B62-8563-4A81-940D-347F42CE0832}" name="Price per LB TP" dataDxfId="2">
      <calculatedColumnFormula>Table1[[#This Row],[Total Cost]]/Table1[[#This Row],[TP Purchased]]</calculatedColumnFormula>
    </tableColumn>
    <tableColumn id="15" xr3:uid="{D32AB0D6-985F-4E84-A904-272F45306334}" name="Price per LB TN" dataDxfId="1">
      <calculatedColumnFormula>Table1[[#This Row],[Total Cost]]/Table1[[#This Row],[TN Retired]]</calculatedColumnFormula>
    </tableColumn>
    <tableColumn id="16" xr3:uid="{657AECC8-692F-4574-B531-EB6516C574D6}" name="BMP of Purchased Credits" dataDxfId="0"/>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portal.deq.virginia.gov/prep/createRepor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75EF-57AC-4222-8191-B7001102D436}">
  <dimension ref="A1:E52"/>
  <sheetViews>
    <sheetView tabSelected="1" topLeftCell="A25" zoomScale="85" zoomScaleNormal="85" workbookViewId="0">
      <selection activeCell="B47" sqref="B47"/>
    </sheetView>
  </sheetViews>
  <sheetFormatPr defaultRowHeight="15" x14ac:dyDescent="0.25"/>
  <cols>
    <col min="1" max="1" width="122" customWidth="1"/>
    <col min="2" max="2" width="52.85546875" customWidth="1"/>
    <col min="3" max="3" width="11.85546875" customWidth="1"/>
    <col min="4" max="4" width="18.7109375" customWidth="1"/>
    <col min="5" max="5" width="24.28515625" customWidth="1"/>
  </cols>
  <sheetData>
    <row r="1" spans="1:3" x14ac:dyDescent="0.25">
      <c r="A1" s="25" t="s">
        <v>64</v>
      </c>
    </row>
    <row r="2" spans="1:3" x14ac:dyDescent="0.25">
      <c r="A2" s="26" t="s">
        <v>65</v>
      </c>
      <c r="B2" s="27" t="s">
        <v>66</v>
      </c>
      <c r="C2" s="26" t="s">
        <v>67</v>
      </c>
    </row>
    <row r="3" spans="1:3" ht="20.100000000000001" customHeight="1" x14ac:dyDescent="0.25">
      <c r="A3" s="28" t="s">
        <v>68</v>
      </c>
      <c r="B3" s="29" t="s">
        <v>69</v>
      </c>
      <c r="C3" s="281" t="s">
        <v>15</v>
      </c>
    </row>
    <row r="4" spans="1:3" ht="20.100000000000001" customHeight="1" x14ac:dyDescent="0.25">
      <c r="A4" s="30" t="s">
        <v>70</v>
      </c>
      <c r="B4" s="31" t="s">
        <v>71</v>
      </c>
      <c r="C4" s="171" t="s">
        <v>76</v>
      </c>
    </row>
    <row r="5" spans="1:3" ht="20.100000000000001" customHeight="1" x14ac:dyDescent="0.25">
      <c r="A5" s="28" t="s">
        <v>72</v>
      </c>
      <c r="B5" s="32" t="s">
        <v>73</v>
      </c>
      <c r="C5" s="47" t="s">
        <v>76</v>
      </c>
    </row>
    <row r="6" spans="1:3" ht="20.100000000000001" customHeight="1" x14ac:dyDescent="0.25">
      <c r="A6" s="30" t="s">
        <v>74</v>
      </c>
      <c r="B6" s="31" t="s">
        <v>75</v>
      </c>
      <c r="C6" s="33" t="s">
        <v>76</v>
      </c>
    </row>
    <row r="7" spans="1:3" ht="20.100000000000001" customHeight="1" x14ac:dyDescent="0.25">
      <c r="A7" s="28" t="s">
        <v>77</v>
      </c>
      <c r="B7" s="34">
        <v>46203</v>
      </c>
      <c r="C7" s="47" t="s">
        <v>85</v>
      </c>
    </row>
    <row r="8" spans="1:3" ht="20.100000000000001" customHeight="1" x14ac:dyDescent="0.25">
      <c r="A8" s="30" t="s">
        <v>78</v>
      </c>
      <c r="B8" s="35" t="s">
        <v>434</v>
      </c>
      <c r="C8" s="171" t="s">
        <v>299</v>
      </c>
    </row>
    <row r="9" spans="1:3" ht="20.100000000000001" customHeight="1" x14ac:dyDescent="0.25">
      <c r="A9" s="28" t="s">
        <v>79</v>
      </c>
      <c r="B9" s="36">
        <v>46296</v>
      </c>
      <c r="C9" s="281" t="s">
        <v>15</v>
      </c>
    </row>
    <row r="10" spans="1:3" ht="20.100000000000001" customHeight="1" x14ac:dyDescent="0.25">
      <c r="A10" s="30" t="s">
        <v>80</v>
      </c>
      <c r="B10" s="37">
        <v>46296</v>
      </c>
      <c r="C10" s="282" t="s">
        <v>15</v>
      </c>
    </row>
    <row r="11" spans="1:3" ht="20.100000000000001" customHeight="1" x14ac:dyDescent="0.25">
      <c r="A11" s="28" t="s">
        <v>81</v>
      </c>
      <c r="B11" s="36">
        <v>46296</v>
      </c>
      <c r="C11" s="281" t="s">
        <v>15</v>
      </c>
    </row>
    <row r="12" spans="1:3" ht="20.100000000000001" customHeight="1" x14ac:dyDescent="0.25">
      <c r="A12" s="30" t="s">
        <v>82</v>
      </c>
      <c r="B12" s="37" t="s">
        <v>433</v>
      </c>
      <c r="C12" s="282" t="s">
        <v>15</v>
      </c>
    </row>
    <row r="14" spans="1:3" x14ac:dyDescent="0.25">
      <c r="A14" s="25" t="s">
        <v>83</v>
      </c>
    </row>
    <row r="15" spans="1:3" x14ac:dyDescent="0.25">
      <c r="A15" s="26" t="s">
        <v>65</v>
      </c>
      <c r="B15" s="26" t="s">
        <v>66</v>
      </c>
      <c r="C15" s="26" t="s">
        <v>67</v>
      </c>
    </row>
    <row r="16" spans="1:3" ht="20.100000000000001" customHeight="1" x14ac:dyDescent="0.25">
      <c r="A16" s="38" t="s">
        <v>84</v>
      </c>
      <c r="B16" s="39">
        <v>45200</v>
      </c>
      <c r="C16" s="29" t="s">
        <v>85</v>
      </c>
    </row>
    <row r="17" spans="1:3" ht="20.100000000000001" customHeight="1" x14ac:dyDescent="0.25">
      <c r="A17" s="40" t="s">
        <v>86</v>
      </c>
      <c r="B17" s="41">
        <v>45323</v>
      </c>
      <c r="C17" s="31" t="s">
        <v>85</v>
      </c>
    </row>
    <row r="18" spans="1:3" ht="20.100000000000001" customHeight="1" x14ac:dyDescent="0.25">
      <c r="A18" s="38" t="s">
        <v>87</v>
      </c>
      <c r="B18" s="39">
        <v>45413</v>
      </c>
      <c r="C18" s="29" t="s">
        <v>76</v>
      </c>
    </row>
    <row r="19" spans="1:3" ht="20.100000000000001" customHeight="1" x14ac:dyDescent="0.25">
      <c r="A19" s="42" t="s">
        <v>88</v>
      </c>
      <c r="B19" s="41">
        <v>45413</v>
      </c>
      <c r="C19" s="31" t="s">
        <v>85</v>
      </c>
    </row>
    <row r="20" spans="1:3" ht="20.100000000000001" customHeight="1" x14ac:dyDescent="0.25">
      <c r="A20" s="38" t="s">
        <v>89</v>
      </c>
      <c r="B20" s="43">
        <v>45444</v>
      </c>
      <c r="C20" s="29" t="s">
        <v>85</v>
      </c>
    </row>
    <row r="21" spans="1:3" ht="20.100000000000001" customHeight="1" x14ac:dyDescent="0.25">
      <c r="A21" s="40" t="s">
        <v>90</v>
      </c>
      <c r="B21" s="44">
        <v>45474</v>
      </c>
      <c r="C21" s="31" t="s">
        <v>85</v>
      </c>
    </row>
    <row r="22" spans="1:3" ht="20.100000000000001" customHeight="1" x14ac:dyDescent="0.25">
      <c r="A22" s="45" t="s">
        <v>91</v>
      </c>
      <c r="B22" s="46">
        <v>45597</v>
      </c>
      <c r="C22" s="47" t="s">
        <v>85</v>
      </c>
    </row>
    <row r="23" spans="1:3" ht="20.100000000000001" customHeight="1" x14ac:dyDescent="0.25">
      <c r="A23" s="40" t="s">
        <v>92</v>
      </c>
      <c r="B23" s="44">
        <v>45597</v>
      </c>
      <c r="C23" s="31" t="s">
        <v>76</v>
      </c>
    </row>
    <row r="24" spans="1:3" ht="20.100000000000001" customHeight="1" x14ac:dyDescent="0.25">
      <c r="A24" s="48" t="s">
        <v>93</v>
      </c>
      <c r="B24" s="43">
        <v>45597</v>
      </c>
      <c r="C24" s="29" t="s">
        <v>76</v>
      </c>
    </row>
    <row r="25" spans="1:3" ht="20.100000000000001" customHeight="1" x14ac:dyDescent="0.25">
      <c r="A25" s="141" t="s">
        <v>94</v>
      </c>
      <c r="B25" s="142">
        <v>45778</v>
      </c>
      <c r="C25" s="143" t="s">
        <v>85</v>
      </c>
    </row>
    <row r="26" spans="1:3" ht="20.100000000000001" customHeight="1" x14ac:dyDescent="0.25">
      <c r="A26" s="144" t="s">
        <v>90</v>
      </c>
      <c r="B26" s="145">
        <v>45838</v>
      </c>
      <c r="C26" s="146" t="s">
        <v>85</v>
      </c>
    </row>
    <row r="27" spans="1:3" ht="20.100000000000001" customHeight="1" x14ac:dyDescent="0.25">
      <c r="A27" s="48" t="s">
        <v>95</v>
      </c>
      <c r="B27" s="43">
        <v>45962</v>
      </c>
      <c r="C27" s="29" t="s">
        <v>85</v>
      </c>
    </row>
    <row r="28" spans="1:3" ht="20.100000000000001" customHeight="1" x14ac:dyDescent="0.25">
      <c r="A28" s="141" t="s">
        <v>96</v>
      </c>
      <c r="B28" s="142">
        <v>45962</v>
      </c>
      <c r="C28" s="171" t="s">
        <v>85</v>
      </c>
    </row>
    <row r="29" spans="1:3" ht="20.100000000000001" customHeight="1" x14ac:dyDescent="0.25">
      <c r="A29" s="48" t="s">
        <v>97</v>
      </c>
      <c r="B29" s="43">
        <v>45962</v>
      </c>
      <c r="C29" s="29" t="s">
        <v>85</v>
      </c>
    </row>
    <row r="30" spans="1:3" ht="30" x14ac:dyDescent="0.25">
      <c r="A30" s="40" t="s">
        <v>98</v>
      </c>
      <c r="B30" s="44">
        <v>46143</v>
      </c>
      <c r="C30" s="31" t="s">
        <v>76</v>
      </c>
    </row>
    <row r="31" spans="1:3" ht="30" x14ac:dyDescent="0.25">
      <c r="A31" s="48" t="s">
        <v>99</v>
      </c>
      <c r="B31" s="43">
        <v>46327</v>
      </c>
      <c r="C31" s="29" t="s">
        <v>76</v>
      </c>
    </row>
    <row r="32" spans="1:3" ht="30" x14ac:dyDescent="0.25">
      <c r="A32" s="40" t="s">
        <v>100</v>
      </c>
      <c r="B32" s="44">
        <v>46327</v>
      </c>
      <c r="C32" s="31" t="s">
        <v>76</v>
      </c>
    </row>
    <row r="33" spans="1:5" ht="30" x14ac:dyDescent="0.25">
      <c r="A33" s="52" t="s">
        <v>101</v>
      </c>
      <c r="B33" s="43">
        <v>46327</v>
      </c>
      <c r="C33" s="29" t="s">
        <v>76</v>
      </c>
    </row>
    <row r="34" spans="1:5" ht="20.100000000000001" customHeight="1" x14ac:dyDescent="0.25">
      <c r="A34" s="40" t="s">
        <v>102</v>
      </c>
      <c r="B34" s="44">
        <v>46327</v>
      </c>
      <c r="C34" s="31" t="s">
        <v>76</v>
      </c>
    </row>
    <row r="35" spans="1:5" ht="20.100000000000001" customHeight="1" x14ac:dyDescent="0.25">
      <c r="A35" s="45" t="s">
        <v>103</v>
      </c>
      <c r="B35" s="46">
        <v>46327</v>
      </c>
      <c r="C35" s="147" t="s">
        <v>76</v>
      </c>
    </row>
    <row r="36" spans="1:5" ht="20.100000000000001" customHeight="1" x14ac:dyDescent="0.25">
      <c r="A36" s="40" t="s">
        <v>104</v>
      </c>
      <c r="B36" s="44">
        <v>46327</v>
      </c>
      <c r="C36" s="31" t="s">
        <v>76</v>
      </c>
    </row>
    <row r="37" spans="1:5" ht="20.100000000000001" customHeight="1" x14ac:dyDescent="0.25">
      <c r="A37" s="48" t="s">
        <v>105</v>
      </c>
      <c r="B37" s="43">
        <v>46327</v>
      </c>
      <c r="C37" s="29" t="s">
        <v>76</v>
      </c>
    </row>
    <row r="38" spans="1:5" ht="20.100000000000001" customHeight="1" x14ac:dyDescent="0.25">
      <c r="A38" s="342" t="s">
        <v>106</v>
      </c>
      <c r="B38" s="343">
        <v>46327</v>
      </c>
      <c r="C38" s="344" t="s">
        <v>15</v>
      </c>
    </row>
    <row r="39" spans="1:5" ht="20.100000000000001" customHeight="1" x14ac:dyDescent="0.25">
      <c r="A39" s="49" t="s">
        <v>90</v>
      </c>
      <c r="B39" s="50">
        <v>46568</v>
      </c>
      <c r="C39" s="51" t="s">
        <v>15</v>
      </c>
    </row>
    <row r="40" spans="1:5" ht="20.100000000000001" customHeight="1" x14ac:dyDescent="0.25">
      <c r="A40" s="342" t="s">
        <v>107</v>
      </c>
      <c r="B40" s="345">
        <v>47058</v>
      </c>
      <c r="C40" s="344" t="s">
        <v>15</v>
      </c>
    </row>
    <row r="41" spans="1:5" ht="20.100000000000001" customHeight="1" x14ac:dyDescent="0.25">
      <c r="A41" s="48" t="s">
        <v>108</v>
      </c>
      <c r="B41" s="39">
        <v>47058</v>
      </c>
      <c r="C41" s="29" t="s">
        <v>85</v>
      </c>
    </row>
    <row r="42" spans="1:5" ht="30" x14ac:dyDescent="0.25">
      <c r="A42" s="40" t="s">
        <v>109</v>
      </c>
      <c r="B42" s="41">
        <v>47058</v>
      </c>
      <c r="C42" s="31" t="s">
        <v>76</v>
      </c>
    </row>
    <row r="43" spans="1:5" ht="30" x14ac:dyDescent="0.25">
      <c r="A43" s="48" t="s">
        <v>110</v>
      </c>
      <c r="B43" s="39">
        <v>47058</v>
      </c>
      <c r="C43" s="29" t="s">
        <v>76</v>
      </c>
    </row>
    <row r="44" spans="1:5" x14ac:dyDescent="0.25">
      <c r="A44" s="186"/>
      <c r="B44" s="187"/>
      <c r="C44" s="1"/>
    </row>
    <row r="45" spans="1:5" x14ac:dyDescent="0.25">
      <c r="A45" s="194" t="s">
        <v>312</v>
      </c>
      <c r="B45" s="26" t="s">
        <v>66</v>
      </c>
      <c r="C45" s="26" t="s">
        <v>67</v>
      </c>
      <c r="D45" s="26" t="s">
        <v>311</v>
      </c>
      <c r="E45" s="26" t="s">
        <v>331</v>
      </c>
    </row>
    <row r="46" spans="1:5" x14ac:dyDescent="0.25">
      <c r="A46" s="64" t="s">
        <v>325</v>
      </c>
      <c r="B46" s="190" t="s">
        <v>321</v>
      </c>
      <c r="C46" s="191" t="s">
        <v>15</v>
      </c>
      <c r="D46" s="188" t="s">
        <v>320</v>
      </c>
      <c r="E46" s="64" t="s">
        <v>332</v>
      </c>
    </row>
    <row r="47" spans="1:5" x14ac:dyDescent="0.25">
      <c r="A47" s="81" t="s">
        <v>333</v>
      </c>
      <c r="B47" s="193" t="s">
        <v>338</v>
      </c>
      <c r="C47" s="192" t="s">
        <v>15</v>
      </c>
      <c r="D47" s="189" t="s">
        <v>313</v>
      </c>
      <c r="E47" s="81" t="s">
        <v>332</v>
      </c>
    </row>
    <row r="48" spans="1:5" x14ac:dyDescent="0.25">
      <c r="A48" s="64" t="s">
        <v>327</v>
      </c>
      <c r="B48" s="346" t="s">
        <v>314</v>
      </c>
      <c r="C48" s="146" t="s">
        <v>85</v>
      </c>
      <c r="D48" s="188" t="s">
        <v>337</v>
      </c>
      <c r="E48" s="64" t="s">
        <v>332</v>
      </c>
    </row>
    <row r="49" spans="1:5" x14ac:dyDescent="0.25">
      <c r="A49" s="81" t="s">
        <v>326</v>
      </c>
      <c r="B49" s="347" t="s">
        <v>315</v>
      </c>
      <c r="C49" s="143" t="s">
        <v>85</v>
      </c>
      <c r="D49" s="189" t="s">
        <v>336</v>
      </c>
      <c r="E49" s="81" t="s">
        <v>332</v>
      </c>
    </row>
    <row r="50" spans="1:5" x14ac:dyDescent="0.25">
      <c r="A50" s="85" t="s">
        <v>322</v>
      </c>
      <c r="B50" s="190" t="s">
        <v>334</v>
      </c>
      <c r="C50" s="191" t="s">
        <v>15</v>
      </c>
      <c r="D50" s="188" t="s">
        <v>335</v>
      </c>
      <c r="E50" s="64"/>
    </row>
    <row r="51" spans="1:5" x14ac:dyDescent="0.25">
      <c r="A51" s="86" t="s">
        <v>323</v>
      </c>
      <c r="B51" s="193" t="s">
        <v>319</v>
      </c>
      <c r="C51" s="193" t="s">
        <v>15</v>
      </c>
      <c r="D51" s="189" t="s">
        <v>318</v>
      </c>
      <c r="E51" s="81"/>
    </row>
    <row r="52" spans="1:5" x14ac:dyDescent="0.25">
      <c r="A52" s="85" t="s">
        <v>324</v>
      </c>
      <c r="B52" s="190" t="s">
        <v>316</v>
      </c>
      <c r="C52" s="190" t="s">
        <v>15</v>
      </c>
      <c r="D52" s="188" t="s">
        <v>317</v>
      </c>
      <c r="E52" s="64"/>
    </row>
  </sheetData>
  <phoneticPr fontId="30" type="noConversion"/>
  <pageMargins left="0.7" right="0.7" top="0.75" bottom="0.75" header="0.3" footer="0.3"/>
  <pageSetup orientation="portrait" r:id="rId1"/>
  <ignoredErrors>
    <ignoredError sqref="D4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C18D-5625-47D6-953F-9B43E2274BDB}">
  <dimension ref="A1:D23"/>
  <sheetViews>
    <sheetView workbookViewId="0">
      <selection activeCell="D5" sqref="D5"/>
    </sheetView>
  </sheetViews>
  <sheetFormatPr defaultRowHeight="15" x14ac:dyDescent="0.25"/>
  <cols>
    <col min="1" max="1" width="11.140625" customWidth="1"/>
    <col min="2" max="2" width="19.140625" customWidth="1"/>
    <col min="3" max="3" width="18.5703125" customWidth="1"/>
    <col min="4" max="4" width="81.28515625" customWidth="1"/>
  </cols>
  <sheetData>
    <row r="1" spans="1:4" x14ac:dyDescent="0.25">
      <c r="A1" s="25" t="s">
        <v>274</v>
      </c>
    </row>
    <row r="3" spans="1:4" x14ac:dyDescent="0.25">
      <c r="A3" s="25" t="s">
        <v>247</v>
      </c>
    </row>
    <row r="4" spans="1:4" x14ac:dyDescent="0.25">
      <c r="A4" s="26" t="s">
        <v>248</v>
      </c>
      <c r="B4" s="26" t="s">
        <v>249</v>
      </c>
      <c r="C4" s="26" t="s">
        <v>250</v>
      </c>
      <c r="D4" s="26" t="s">
        <v>189</v>
      </c>
    </row>
    <row r="5" spans="1:4" x14ac:dyDescent="0.25">
      <c r="A5" s="64" t="s">
        <v>251</v>
      </c>
      <c r="B5" s="140">
        <v>45782</v>
      </c>
      <c r="C5" s="29">
        <v>33</v>
      </c>
      <c r="D5" s="64" t="s">
        <v>406</v>
      </c>
    </row>
    <row r="6" spans="1:4" x14ac:dyDescent="0.25">
      <c r="A6" s="81" t="s">
        <v>252</v>
      </c>
      <c r="B6" s="157"/>
      <c r="C6" s="31"/>
      <c r="D6" s="81"/>
    </row>
    <row r="7" spans="1:4" x14ac:dyDescent="0.25">
      <c r="A7" s="64" t="s">
        <v>253</v>
      </c>
      <c r="B7" s="140"/>
      <c r="C7" s="29"/>
      <c r="D7" s="64"/>
    </row>
    <row r="8" spans="1:4" x14ac:dyDescent="0.25">
      <c r="A8" s="1"/>
      <c r="B8" s="1"/>
      <c r="C8" s="1"/>
    </row>
    <row r="9" spans="1:4" x14ac:dyDescent="0.25">
      <c r="A9" s="25" t="s">
        <v>371</v>
      </c>
    </row>
    <row r="10" spans="1:4" x14ac:dyDescent="0.25">
      <c r="A10" s="26" t="s">
        <v>248</v>
      </c>
      <c r="B10" s="26" t="s">
        <v>249</v>
      </c>
      <c r="C10" s="26" t="s">
        <v>250</v>
      </c>
    </row>
    <row r="11" spans="1:4" x14ac:dyDescent="0.25">
      <c r="A11" s="29" t="s">
        <v>255</v>
      </c>
      <c r="B11" s="140" t="s">
        <v>76</v>
      </c>
      <c r="C11" s="29">
        <v>0</v>
      </c>
    </row>
    <row r="12" spans="1:4" x14ac:dyDescent="0.25">
      <c r="A12" s="31" t="s">
        <v>251</v>
      </c>
      <c r="B12" s="212">
        <v>45809</v>
      </c>
      <c r="C12" s="31">
        <v>13</v>
      </c>
    </row>
    <row r="13" spans="1:4" x14ac:dyDescent="0.25">
      <c r="A13" s="29" t="s">
        <v>256</v>
      </c>
      <c r="B13" s="29" t="s">
        <v>76</v>
      </c>
      <c r="C13" s="29">
        <v>0</v>
      </c>
    </row>
    <row r="14" spans="1:4" x14ac:dyDescent="0.25">
      <c r="A14" s="31" t="s">
        <v>252</v>
      </c>
      <c r="B14" s="31" t="s">
        <v>76</v>
      </c>
      <c r="C14" s="31">
        <v>0</v>
      </c>
    </row>
    <row r="15" spans="1:4" x14ac:dyDescent="0.25">
      <c r="A15" s="29" t="s">
        <v>257</v>
      </c>
      <c r="B15" s="29" t="s">
        <v>76</v>
      </c>
      <c r="C15" s="29">
        <v>0</v>
      </c>
    </row>
    <row r="17" spans="1:3" x14ac:dyDescent="0.25">
      <c r="A17" s="25" t="s">
        <v>254</v>
      </c>
    </row>
    <row r="18" spans="1:3" x14ac:dyDescent="0.25">
      <c r="A18" s="26" t="s">
        <v>248</v>
      </c>
      <c r="B18" s="26" t="s">
        <v>249</v>
      </c>
      <c r="C18" s="26" t="s">
        <v>250</v>
      </c>
    </row>
    <row r="19" spans="1:3" x14ac:dyDescent="0.25">
      <c r="A19" s="29" t="s">
        <v>255</v>
      </c>
      <c r="B19" s="140" t="s">
        <v>76</v>
      </c>
      <c r="C19" s="29">
        <v>0</v>
      </c>
    </row>
    <row r="20" spans="1:3" x14ac:dyDescent="0.25">
      <c r="A20" s="31" t="s">
        <v>251</v>
      </c>
      <c r="B20" s="31" t="s">
        <v>76</v>
      </c>
      <c r="C20" s="31">
        <v>0</v>
      </c>
    </row>
    <row r="21" spans="1:3" x14ac:dyDescent="0.25">
      <c r="A21" s="29" t="s">
        <v>256</v>
      </c>
      <c r="B21" s="29" t="s">
        <v>76</v>
      </c>
      <c r="C21" s="29">
        <v>0</v>
      </c>
    </row>
    <row r="22" spans="1:3" x14ac:dyDescent="0.25">
      <c r="A22" s="31" t="s">
        <v>252</v>
      </c>
      <c r="B22" s="31" t="s">
        <v>76</v>
      </c>
      <c r="C22" s="31">
        <v>0</v>
      </c>
    </row>
    <row r="23" spans="1:3" x14ac:dyDescent="0.25">
      <c r="A23" s="29" t="s">
        <v>257</v>
      </c>
      <c r="B23" s="29" t="s">
        <v>76</v>
      </c>
      <c r="C23" s="2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346D-3008-4AA4-A6CF-579B1D9399B0}">
  <sheetPr>
    <pageSetUpPr fitToPage="1"/>
  </sheetPr>
  <dimension ref="A1:D39"/>
  <sheetViews>
    <sheetView zoomScaleNormal="100" workbookViewId="0">
      <selection activeCell="D18" sqref="D18"/>
    </sheetView>
  </sheetViews>
  <sheetFormatPr defaultRowHeight="15" x14ac:dyDescent="0.25"/>
  <cols>
    <col min="1" max="1" width="6.42578125" customWidth="1"/>
    <col min="2" max="2" width="61.28515625" customWidth="1"/>
    <col min="3" max="3" width="30.85546875" customWidth="1"/>
    <col min="4" max="4" width="36.28515625" customWidth="1"/>
  </cols>
  <sheetData>
    <row r="1" spans="1:4" x14ac:dyDescent="0.25">
      <c r="A1" s="334" t="s">
        <v>377</v>
      </c>
      <c r="B1" s="335"/>
      <c r="C1" s="335"/>
      <c r="D1" s="4"/>
    </row>
    <row r="2" spans="1:4" ht="15.75" thickBot="1" x14ac:dyDescent="0.3">
      <c r="A2" s="336"/>
      <c r="B2" s="337"/>
      <c r="C2" s="1"/>
    </row>
    <row r="3" spans="1:4" ht="15.75" thickBot="1" x14ac:dyDescent="0.3">
      <c r="A3" s="338" t="s">
        <v>214</v>
      </c>
      <c r="B3" s="339"/>
      <c r="C3" s="1"/>
    </row>
    <row r="4" spans="1:4" ht="15.75" thickTop="1" x14ac:dyDescent="0.25">
      <c r="A4" s="116">
        <v>1</v>
      </c>
      <c r="B4" s="117" t="s">
        <v>215</v>
      </c>
      <c r="C4" s="1"/>
    </row>
    <row r="5" spans="1:4" x14ac:dyDescent="0.25">
      <c r="A5" s="118">
        <v>2</v>
      </c>
      <c r="B5" s="119" t="s">
        <v>216</v>
      </c>
      <c r="C5" s="1"/>
    </row>
    <row r="6" spans="1:4" x14ac:dyDescent="0.25">
      <c r="A6" s="120">
        <v>3</v>
      </c>
      <c r="B6" s="121" t="s">
        <v>217</v>
      </c>
      <c r="C6" s="1"/>
    </row>
    <row r="7" spans="1:4" x14ac:dyDescent="0.25">
      <c r="A7" s="118">
        <v>4</v>
      </c>
      <c r="B7" s="119" t="s">
        <v>218</v>
      </c>
      <c r="C7" s="1"/>
    </row>
    <row r="8" spans="1:4" x14ac:dyDescent="0.25">
      <c r="A8" s="120">
        <v>5</v>
      </c>
      <c r="B8" s="121" t="s">
        <v>219</v>
      </c>
      <c r="C8" s="4"/>
      <c r="D8" s="122"/>
    </row>
    <row r="9" spans="1:4" x14ac:dyDescent="0.25">
      <c r="A9" s="118">
        <v>6</v>
      </c>
      <c r="B9" s="119" t="s">
        <v>220</v>
      </c>
      <c r="C9" s="1"/>
    </row>
    <row r="10" spans="1:4" x14ac:dyDescent="0.25">
      <c r="A10" s="120">
        <v>7</v>
      </c>
      <c r="B10" s="121" t="s">
        <v>221</v>
      </c>
      <c r="C10" s="1"/>
    </row>
    <row r="11" spans="1:4" ht="15.75" thickBot="1" x14ac:dyDescent="0.3">
      <c r="A11" s="123">
        <v>8</v>
      </c>
      <c r="B11" s="124" t="s">
        <v>222</v>
      </c>
      <c r="C11" s="1"/>
    </row>
    <row r="12" spans="1:4" ht="15.75" thickBot="1" x14ac:dyDescent="0.3">
      <c r="A12" s="340" t="s">
        <v>223</v>
      </c>
      <c r="B12" s="341"/>
      <c r="C12" s="1"/>
    </row>
    <row r="13" spans="1:4" ht="15.75" thickTop="1" x14ac:dyDescent="0.25">
      <c r="A13" s="125" t="s">
        <v>224</v>
      </c>
      <c r="B13" s="126" t="s">
        <v>225</v>
      </c>
      <c r="C13" s="1"/>
    </row>
    <row r="14" spans="1:4" x14ac:dyDescent="0.25">
      <c r="A14" s="120" t="s">
        <v>226</v>
      </c>
      <c r="B14" s="121" t="s">
        <v>227</v>
      </c>
      <c r="C14" s="1"/>
    </row>
    <row r="15" spans="1:4" x14ac:dyDescent="0.25">
      <c r="A15" s="118" t="s">
        <v>228</v>
      </c>
      <c r="B15" s="119" t="s">
        <v>229</v>
      </c>
      <c r="C15" s="1"/>
    </row>
    <row r="16" spans="1:4" x14ac:dyDescent="0.25">
      <c r="A16" s="120" t="s">
        <v>230</v>
      </c>
      <c r="B16" s="121" t="s">
        <v>231</v>
      </c>
      <c r="C16" s="1"/>
    </row>
    <row r="17" spans="1:3" x14ac:dyDescent="0.25">
      <c r="A17" s="118" t="s">
        <v>232</v>
      </c>
      <c r="B17" s="119" t="s">
        <v>233</v>
      </c>
      <c r="C17" s="4"/>
    </row>
    <row r="18" spans="1:3" x14ac:dyDescent="0.25">
      <c r="A18" s="120" t="s">
        <v>234</v>
      </c>
      <c r="B18" s="121" t="s">
        <v>235</v>
      </c>
      <c r="C18" s="1"/>
    </row>
    <row r="19" spans="1:3" x14ac:dyDescent="0.25">
      <c r="A19" s="118" t="s">
        <v>236</v>
      </c>
      <c r="B19" s="119" t="s">
        <v>237</v>
      </c>
      <c r="C19" s="1"/>
    </row>
    <row r="20" spans="1:3" ht="15.75" thickBot="1" x14ac:dyDescent="0.3">
      <c r="A20" s="127" t="s">
        <v>238</v>
      </c>
      <c r="B20" s="128" t="s">
        <v>239</v>
      </c>
      <c r="C20" s="1"/>
    </row>
    <row r="21" spans="1:3" ht="15.75" thickBot="1" x14ac:dyDescent="0.3">
      <c r="A21" s="129"/>
      <c r="B21" s="130"/>
      <c r="C21" s="1"/>
    </row>
    <row r="22" spans="1:3" x14ac:dyDescent="0.25">
      <c r="A22" s="129"/>
      <c r="B22" s="131" t="s">
        <v>240</v>
      </c>
      <c r="C22" s="132" t="s">
        <v>241</v>
      </c>
    </row>
    <row r="23" spans="1:3" x14ac:dyDescent="0.25">
      <c r="A23" s="129"/>
      <c r="B23" s="133" t="s">
        <v>242</v>
      </c>
      <c r="C23" s="134" t="s">
        <v>85</v>
      </c>
    </row>
    <row r="24" spans="1:3" x14ac:dyDescent="0.25">
      <c r="A24" s="129"/>
      <c r="B24" s="133" t="s">
        <v>243</v>
      </c>
      <c r="C24" s="134" t="s">
        <v>15</v>
      </c>
    </row>
    <row r="25" spans="1:3" x14ac:dyDescent="0.25">
      <c r="A25" s="129"/>
      <c r="B25" s="135" t="s">
        <v>244</v>
      </c>
      <c r="C25" s="136" t="s">
        <v>76</v>
      </c>
    </row>
    <row r="26" spans="1:3" x14ac:dyDescent="0.25">
      <c r="A26" s="129"/>
      <c r="B26" s="135" t="s">
        <v>245</v>
      </c>
      <c r="C26" s="136" t="s">
        <v>76</v>
      </c>
    </row>
    <row r="27" spans="1:3" ht="15.75" thickBot="1" x14ac:dyDescent="0.3">
      <c r="A27" s="129"/>
      <c r="B27" s="137" t="s">
        <v>246</v>
      </c>
      <c r="C27" s="138" t="s">
        <v>76</v>
      </c>
    </row>
    <row r="28" spans="1:3" x14ac:dyDescent="0.25">
      <c r="A28" s="129"/>
      <c r="B28" s="130"/>
      <c r="C28" s="1"/>
    </row>
    <row r="29" spans="1:3" x14ac:dyDescent="0.25">
      <c r="A29" s="129"/>
      <c r="B29" s="130"/>
      <c r="C29" s="1"/>
    </row>
    <row r="30" spans="1:3" x14ac:dyDescent="0.25">
      <c r="A30" s="129"/>
      <c r="B30" s="130"/>
      <c r="C30" s="1"/>
    </row>
    <row r="31" spans="1:3" x14ac:dyDescent="0.25">
      <c r="A31" s="129"/>
      <c r="B31" s="130"/>
      <c r="C31" s="4"/>
    </row>
    <row r="32" spans="1:3" x14ac:dyDescent="0.25">
      <c r="A32" s="129"/>
      <c r="B32" s="130"/>
      <c r="C32" s="1"/>
    </row>
    <row r="33" spans="1:4" x14ac:dyDescent="0.25">
      <c r="A33" s="129"/>
      <c r="B33" s="130"/>
      <c r="C33" s="1"/>
    </row>
    <row r="34" spans="1:4" x14ac:dyDescent="0.25">
      <c r="A34" s="129"/>
      <c r="B34" s="130"/>
      <c r="C34" s="1"/>
    </row>
    <row r="35" spans="1:4" x14ac:dyDescent="0.25">
      <c r="A35" s="129"/>
      <c r="B35" s="130"/>
      <c r="C35" s="1"/>
    </row>
    <row r="36" spans="1:4" x14ac:dyDescent="0.25">
      <c r="A36" s="129"/>
      <c r="B36" s="130"/>
      <c r="C36" s="1"/>
    </row>
    <row r="37" spans="1:4" x14ac:dyDescent="0.25">
      <c r="A37" s="129"/>
      <c r="B37" s="130"/>
      <c r="C37" s="1"/>
    </row>
    <row r="38" spans="1:4" x14ac:dyDescent="0.25">
      <c r="A38" s="129"/>
      <c r="B38" s="130"/>
      <c r="C38" s="1"/>
    </row>
    <row r="39" spans="1:4" ht="15" customHeight="1" x14ac:dyDescent="0.25">
      <c r="B39" s="139"/>
      <c r="C39" s="4"/>
      <c r="D39" s="14"/>
    </row>
  </sheetData>
  <mergeCells count="4">
    <mergeCell ref="A1:C1"/>
    <mergeCell ref="A2:B2"/>
    <mergeCell ref="A3:B3"/>
    <mergeCell ref="A12:B12"/>
  </mergeCells>
  <pageMargins left="0.7" right="0.7" top="0.75" bottom="0.75" header="0.3" footer="0.3"/>
  <pageSetup scale="9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12F5-F892-426B-A04C-1DA2F86D3D29}">
  <dimension ref="A1:P14"/>
  <sheetViews>
    <sheetView zoomScale="85" zoomScaleNormal="85" workbookViewId="0">
      <selection activeCell="B21" sqref="B21"/>
    </sheetView>
  </sheetViews>
  <sheetFormatPr defaultRowHeight="15" x14ac:dyDescent="0.25"/>
  <cols>
    <col min="1" max="1" width="13.42578125" customWidth="1"/>
    <col min="2" max="2" width="67.5703125" customWidth="1"/>
    <col min="3" max="3" width="15.28515625" customWidth="1"/>
    <col min="4" max="4" width="13" customWidth="1"/>
    <col min="5" max="5" width="13.42578125" customWidth="1"/>
    <col min="6" max="6" width="16.28515625" customWidth="1"/>
    <col min="7" max="7" width="26.140625" customWidth="1"/>
    <col min="8" max="8" width="10.140625" customWidth="1"/>
    <col min="9" max="9" width="13.42578125" customWidth="1"/>
    <col min="10" max="10" width="13.140625" customWidth="1"/>
    <col min="11" max="11" width="15" customWidth="1"/>
    <col min="12" max="12" width="42.140625" customWidth="1"/>
    <col min="13" max="13" width="13.42578125" customWidth="1"/>
    <col min="14" max="14" width="17.85546875" customWidth="1"/>
    <col min="15" max="15" width="21.85546875" customWidth="1"/>
    <col min="16" max="16" width="32.28515625" customWidth="1"/>
  </cols>
  <sheetData>
    <row r="1" spans="1:16" x14ac:dyDescent="0.25">
      <c r="A1" s="25" t="s">
        <v>111</v>
      </c>
      <c r="B1" s="53"/>
      <c r="C1" s="53"/>
      <c r="D1" s="53"/>
      <c r="E1" s="53"/>
      <c r="F1" s="53"/>
      <c r="G1" s="53"/>
      <c r="H1" s="53"/>
    </row>
    <row r="2" spans="1:16" x14ac:dyDescent="0.25">
      <c r="A2" s="54" t="s">
        <v>112</v>
      </c>
      <c r="B2" s="55" t="s">
        <v>113</v>
      </c>
      <c r="C2" s="56" t="s">
        <v>114</v>
      </c>
      <c r="D2" s="56" t="s">
        <v>115</v>
      </c>
      <c r="E2" s="56" t="s">
        <v>116</v>
      </c>
      <c r="F2" s="56" t="s">
        <v>117</v>
      </c>
      <c r="G2" s="56" t="s">
        <v>118</v>
      </c>
      <c r="H2" s="56" t="s">
        <v>119</v>
      </c>
      <c r="I2" s="56" t="s">
        <v>120</v>
      </c>
      <c r="J2" s="56" t="s">
        <v>121</v>
      </c>
      <c r="K2" s="56" t="s">
        <v>122</v>
      </c>
      <c r="L2" s="57" t="s">
        <v>123</v>
      </c>
      <c r="M2" s="56" t="s">
        <v>124</v>
      </c>
      <c r="N2" s="56" t="s">
        <v>125</v>
      </c>
      <c r="O2" s="56" t="s">
        <v>126</v>
      </c>
      <c r="P2" s="58" t="s">
        <v>127</v>
      </c>
    </row>
    <row r="3" spans="1:16" x14ac:dyDescent="0.25">
      <c r="A3" s="59"/>
      <c r="B3" s="60"/>
      <c r="C3" s="61"/>
      <c r="D3" s="61"/>
      <c r="E3" s="61"/>
      <c r="F3" s="61"/>
      <c r="G3" s="62"/>
      <c r="H3" s="61"/>
      <c r="I3" s="63"/>
      <c r="J3" s="61"/>
      <c r="K3" s="61"/>
      <c r="L3" s="64"/>
      <c r="M3" s="65"/>
      <c r="N3" s="65" t="e">
        <f>Table1[[#This Row],[Total Cost]]/Table1[[#This Row],[TP Purchased]]</f>
        <v>#DIV/0!</v>
      </c>
      <c r="O3" s="65" t="e">
        <f>Table1[[#This Row],[Total Cost]]/Table1[[#This Row],[TN Retired]]</f>
        <v>#DIV/0!</v>
      </c>
      <c r="P3" s="66"/>
    </row>
    <row r="4" spans="1:16" x14ac:dyDescent="0.25">
      <c r="A4" s="59"/>
      <c r="B4" s="60"/>
      <c r="C4" s="61"/>
      <c r="D4" s="61"/>
      <c r="E4" s="61"/>
      <c r="F4" s="61"/>
      <c r="G4" s="62"/>
      <c r="H4" s="61"/>
      <c r="I4" s="63"/>
      <c r="J4" s="61"/>
      <c r="K4" s="61"/>
      <c r="L4" s="64"/>
      <c r="M4" s="65"/>
      <c r="N4" s="65" t="e">
        <f>Table1[[#This Row],[Total Cost]]/Table1[[#This Row],[TP Purchased]]</f>
        <v>#DIV/0!</v>
      </c>
      <c r="O4" s="65" t="e">
        <f>Table1[[#This Row],[Total Cost]]/Table1[[#This Row],[TN Retired]]</f>
        <v>#DIV/0!</v>
      </c>
      <c r="P4" s="66"/>
    </row>
    <row r="5" spans="1:16" x14ac:dyDescent="0.25">
      <c r="A5" s="67"/>
      <c r="B5" s="60"/>
      <c r="C5" s="61"/>
      <c r="D5" s="61"/>
      <c r="E5" s="61"/>
      <c r="F5" s="61" t="e">
        <f>ROUND(Table1[[#This Row],[TN Retired]]/Table1[[#This Row],[TP Purchased]],2)</f>
        <v>#DIV/0!</v>
      </c>
      <c r="G5" s="61"/>
      <c r="H5" s="61"/>
      <c r="I5" s="63">
        <f>(Table1[[#This Row],[TP Purchased]]-Table1[[#This Row],[TP Used]])</f>
        <v>0</v>
      </c>
      <c r="J5" s="61" t="e">
        <f>ROUND(Table1[[#This Row],[TP Used]]*Table1[[#This Row],[TN:TP Ratio]],2)</f>
        <v>#DIV/0!</v>
      </c>
      <c r="K5" s="61" t="e">
        <f>Table1[[#This Row],[TN Retired]]-Table1[[#This Row],[TN Used]]</f>
        <v>#DIV/0!</v>
      </c>
      <c r="L5" s="64"/>
      <c r="M5" s="65"/>
      <c r="N5" s="65" t="e">
        <f>Table1[[#This Row],[Total Cost]]/Table1[[#This Row],[TP Purchased]]</f>
        <v>#DIV/0!</v>
      </c>
      <c r="O5" s="65" t="e">
        <f>Table1[[#This Row],[Total Cost]]/Table1[[#This Row],[TN Retired]]</f>
        <v>#DIV/0!</v>
      </c>
      <c r="P5" s="66"/>
    </row>
    <row r="6" spans="1:16" x14ac:dyDescent="0.25">
      <c r="A6" s="67"/>
      <c r="B6" s="60"/>
      <c r="C6" s="61"/>
      <c r="D6" s="61"/>
      <c r="E6" s="61"/>
      <c r="F6" s="61" t="e">
        <f>ROUND(Table1[[#This Row],[TN Retired]]/Table1[[#This Row],[TP Purchased]],2)</f>
        <v>#DIV/0!</v>
      </c>
      <c r="G6" s="61"/>
      <c r="H6" s="61"/>
      <c r="I6" s="63">
        <f>(Table1[[#This Row],[TP Purchased]]-Table1[[#This Row],[TP Used]])</f>
        <v>0</v>
      </c>
      <c r="J6" s="61" t="e">
        <f>ROUND(Table1[[#This Row],[TP Used]]*Table1[[#This Row],[TN:TP Ratio]],2)</f>
        <v>#DIV/0!</v>
      </c>
      <c r="K6" s="61" t="e">
        <f>Table1[[#This Row],[TN Retired]]-Table1[[#This Row],[TN Used]]</f>
        <v>#DIV/0!</v>
      </c>
      <c r="L6" s="64"/>
      <c r="M6" s="65"/>
      <c r="N6" s="65" t="e">
        <f>Table1[[#This Row],[Total Cost]]/Table1[[#This Row],[TP Purchased]]</f>
        <v>#DIV/0!</v>
      </c>
      <c r="O6" s="65" t="e">
        <f>Table1[[#This Row],[Total Cost]]/Table1[[#This Row],[TN Retired]]</f>
        <v>#DIV/0!</v>
      </c>
      <c r="P6" s="66"/>
    </row>
    <row r="7" spans="1:16" x14ac:dyDescent="0.25">
      <c r="A7" s="67"/>
      <c r="B7" s="60"/>
      <c r="C7" s="61"/>
      <c r="D7" s="61"/>
      <c r="E7" s="61"/>
      <c r="F7" s="61" t="e">
        <f>ROUND(Table1[[#This Row],[TN Retired]]/Table1[[#This Row],[TP Purchased]],2)</f>
        <v>#DIV/0!</v>
      </c>
      <c r="G7" s="61"/>
      <c r="H7" s="61"/>
      <c r="I7" s="63">
        <f>(Table1[[#This Row],[TP Purchased]]-Table1[[#This Row],[TP Used]])</f>
        <v>0</v>
      </c>
      <c r="J7" s="61" t="e">
        <f>ROUND(Table1[[#This Row],[TP Used]]*Table1[[#This Row],[TN:TP Ratio]],2)</f>
        <v>#DIV/0!</v>
      </c>
      <c r="K7" s="61" t="e">
        <f>Table1[[#This Row],[TN Retired]]-Table1[[#This Row],[TN Used]]</f>
        <v>#DIV/0!</v>
      </c>
      <c r="L7" s="64"/>
      <c r="M7" s="65"/>
      <c r="N7" s="65" t="e">
        <f>Table1[[#This Row],[Total Cost]]/Table1[[#This Row],[TP Purchased]]</f>
        <v>#DIV/0!</v>
      </c>
      <c r="O7" s="65" t="e">
        <f>Table1[[#This Row],[Total Cost]]/Table1[[#This Row],[TN Retired]]</f>
        <v>#DIV/0!</v>
      </c>
      <c r="P7" s="66"/>
    </row>
    <row r="8" spans="1:16" x14ac:dyDescent="0.25">
      <c r="A8" s="67"/>
      <c r="B8" s="60"/>
      <c r="C8" s="61"/>
      <c r="D8" s="61"/>
      <c r="E8" s="61"/>
      <c r="F8" s="61" t="e">
        <f>ROUND(Table1[[#This Row],[TN Retired]]/Table1[[#This Row],[TP Purchased]],2)</f>
        <v>#DIV/0!</v>
      </c>
      <c r="G8" s="61"/>
      <c r="H8" s="61"/>
      <c r="I8" s="63">
        <f>(Table1[[#This Row],[TP Purchased]]-Table1[[#This Row],[TP Used]])</f>
        <v>0</v>
      </c>
      <c r="J8" s="61" t="e">
        <f>ROUND(Table1[[#This Row],[TP Used]]*Table1[[#This Row],[TN:TP Ratio]],2)</f>
        <v>#DIV/0!</v>
      </c>
      <c r="K8" s="61" t="e">
        <f>Table1[[#This Row],[TN Retired]]-Table1[[#This Row],[TN Used]]</f>
        <v>#DIV/0!</v>
      </c>
      <c r="L8" s="64"/>
      <c r="M8" s="65"/>
      <c r="N8" s="65" t="e">
        <f>Table1[[#This Row],[Total Cost]]/Table1[[#This Row],[TP Purchased]]</f>
        <v>#DIV/0!</v>
      </c>
      <c r="O8" s="65" t="e">
        <f>Table1[[#This Row],[Total Cost]]/Table1[[#This Row],[TN Retired]]</f>
        <v>#DIV/0!</v>
      </c>
      <c r="P8" s="66"/>
    </row>
    <row r="9" spans="1:16" x14ac:dyDescent="0.25">
      <c r="A9" s="67"/>
      <c r="B9" s="60"/>
      <c r="C9" s="61"/>
      <c r="D9" s="61"/>
      <c r="E9" s="61"/>
      <c r="F9" s="61" t="e">
        <f>ROUND(Table1[[#This Row],[TN Retired]]/Table1[[#This Row],[TP Purchased]],2)</f>
        <v>#DIV/0!</v>
      </c>
      <c r="G9" s="61"/>
      <c r="H9" s="61"/>
      <c r="I9" s="63">
        <f>(Table1[[#This Row],[TP Purchased]]-Table1[[#This Row],[TP Used]])</f>
        <v>0</v>
      </c>
      <c r="J9" s="61" t="e">
        <f>ROUND(Table1[[#This Row],[TP Used]]*Table1[[#This Row],[TN:TP Ratio]],2)</f>
        <v>#DIV/0!</v>
      </c>
      <c r="K9" s="61" t="e">
        <f>Table1[[#This Row],[TN Retired]]-Table1[[#This Row],[TN Used]]</f>
        <v>#DIV/0!</v>
      </c>
      <c r="L9" s="64"/>
      <c r="M9" s="65"/>
      <c r="N9" s="65" t="e">
        <f>Table1[[#This Row],[Total Cost]]/Table1[[#This Row],[TP Purchased]]</f>
        <v>#DIV/0!</v>
      </c>
      <c r="O9" s="65" t="e">
        <f>Table1[[#This Row],[Total Cost]]/Table1[[#This Row],[TN Retired]]</f>
        <v>#DIV/0!</v>
      </c>
      <c r="P9" s="66"/>
    </row>
    <row r="10" spans="1:16" x14ac:dyDescent="0.25">
      <c r="A10" s="67"/>
      <c r="B10" s="60"/>
      <c r="C10" s="61"/>
      <c r="D10" s="61"/>
      <c r="E10" s="61"/>
      <c r="F10" s="61" t="e">
        <f>ROUND(Table1[[#This Row],[TN Retired]]/Table1[[#This Row],[TP Purchased]],2)</f>
        <v>#DIV/0!</v>
      </c>
      <c r="G10" s="61"/>
      <c r="H10" s="61"/>
      <c r="I10" s="63">
        <f>(Table1[[#This Row],[TP Purchased]]-Table1[[#This Row],[TP Used]])</f>
        <v>0</v>
      </c>
      <c r="J10" s="61" t="e">
        <f>ROUND(Table1[[#This Row],[TP Used]]*Table1[[#This Row],[TN:TP Ratio]],2)</f>
        <v>#DIV/0!</v>
      </c>
      <c r="K10" s="61" t="e">
        <f>Table1[[#This Row],[TN Retired]]-Table1[[#This Row],[TN Used]]</f>
        <v>#DIV/0!</v>
      </c>
      <c r="L10" s="64"/>
      <c r="M10" s="65"/>
      <c r="N10" s="65" t="e">
        <f>Table1[[#This Row],[Total Cost]]/Table1[[#This Row],[TP Purchased]]</f>
        <v>#DIV/0!</v>
      </c>
      <c r="O10" s="65" t="e">
        <f>Table1[[#This Row],[Total Cost]]/Table1[[#This Row],[TN Retired]]</f>
        <v>#DIV/0!</v>
      </c>
      <c r="P10" s="66"/>
    </row>
    <row r="11" spans="1:16" x14ac:dyDescent="0.25">
      <c r="A11" s="67"/>
      <c r="B11" s="60"/>
      <c r="C11" s="61"/>
      <c r="D11" s="61"/>
      <c r="E11" s="61"/>
      <c r="F11" s="61" t="e">
        <f>ROUND(Table1[[#This Row],[TN Retired]]/Table1[[#This Row],[TP Purchased]],2)</f>
        <v>#DIV/0!</v>
      </c>
      <c r="G11" s="61"/>
      <c r="H11" s="61"/>
      <c r="I11" s="63">
        <f>(Table1[[#This Row],[TP Purchased]]-Table1[[#This Row],[TP Used]])</f>
        <v>0</v>
      </c>
      <c r="J11" s="61" t="e">
        <f>ROUND(Table1[[#This Row],[TP Used]]*Table1[[#This Row],[TN:TP Ratio]],2)</f>
        <v>#DIV/0!</v>
      </c>
      <c r="K11" s="61" t="e">
        <f>Table1[[#This Row],[TN Retired]]-Table1[[#This Row],[TN Used]]</f>
        <v>#DIV/0!</v>
      </c>
      <c r="L11" s="64"/>
      <c r="M11" s="65"/>
      <c r="N11" s="65" t="e">
        <f>Table1[[#This Row],[Total Cost]]/Table1[[#This Row],[TP Purchased]]</f>
        <v>#DIV/0!</v>
      </c>
      <c r="O11" s="65" t="e">
        <f>Table1[[#This Row],[Total Cost]]/Table1[[#This Row],[TN Retired]]</f>
        <v>#DIV/0!</v>
      </c>
      <c r="P11" s="66"/>
    </row>
    <row r="12" spans="1:16" x14ac:dyDescent="0.25">
      <c r="A12" s="68"/>
      <c r="B12" s="69"/>
      <c r="C12" s="70"/>
      <c r="D12" s="70"/>
      <c r="E12" s="70"/>
      <c r="F12" s="70" t="e">
        <f>ROUND(Table1[[#This Row],[TN Retired]]/Table1[[#This Row],[TP Purchased]],2)</f>
        <v>#DIV/0!</v>
      </c>
      <c r="G12" s="70"/>
      <c r="H12" s="70"/>
      <c r="I12" s="71">
        <f>(Table1[[#This Row],[TP Purchased]]-Table1[[#This Row],[TP Used]])</f>
        <v>0</v>
      </c>
      <c r="J12" s="70" t="e">
        <f>ROUND(Table1[[#This Row],[TP Used]]*Table1[[#This Row],[TN:TP Ratio]],2)</f>
        <v>#DIV/0!</v>
      </c>
      <c r="K12" s="70" t="e">
        <f>Table1[[#This Row],[TN Retired]]-Table1[[#This Row],[TN Used]]</f>
        <v>#DIV/0!</v>
      </c>
      <c r="L12" s="72"/>
      <c r="M12" s="73"/>
      <c r="N12" s="73" t="e">
        <f>Table1[[#This Row],[Total Cost]]/Table1[[#This Row],[TP Purchased]]</f>
        <v>#DIV/0!</v>
      </c>
      <c r="O12" s="73" t="e">
        <f>Table1[[#This Row],[Total Cost]]/Table1[[#This Row],[TN Retired]]</f>
        <v>#DIV/0!</v>
      </c>
      <c r="P12" s="74"/>
    </row>
    <row r="13" spans="1:16" x14ac:dyDescent="0.25">
      <c r="K13" s="75"/>
    </row>
    <row r="14" spans="1:16" x14ac:dyDescent="0.25">
      <c r="I14" s="76">
        <f>SUM(I4:I12)</f>
        <v>0</v>
      </c>
      <c r="J14" s="77" t="s">
        <v>128</v>
      </c>
      <c r="N14" s="78"/>
      <c r="O14" s="78"/>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897F6-0A6A-42C8-8C88-EE3C3CF80CF6}">
  <dimension ref="A1:N35"/>
  <sheetViews>
    <sheetView workbookViewId="0">
      <selection activeCell="F6" sqref="F6"/>
    </sheetView>
  </sheetViews>
  <sheetFormatPr defaultRowHeight="15" x14ac:dyDescent="0.25"/>
  <cols>
    <col min="1" max="1" width="45.5703125" customWidth="1"/>
    <col min="2" max="2" width="27.42578125" customWidth="1"/>
    <col min="3" max="3" width="30.7109375" customWidth="1"/>
    <col min="4" max="4" width="30.42578125" customWidth="1"/>
    <col min="5" max="5" width="30.5703125" customWidth="1"/>
    <col min="6" max="6" width="18.140625" customWidth="1"/>
    <col min="7" max="7" width="27" customWidth="1"/>
  </cols>
  <sheetData>
    <row r="1" spans="1:14" ht="18.75" customHeight="1" x14ac:dyDescent="0.3">
      <c r="A1" s="294" t="s">
        <v>376</v>
      </c>
      <c r="B1" s="294"/>
      <c r="C1" s="294"/>
      <c r="D1" s="294"/>
      <c r="E1" s="294"/>
      <c r="F1" s="294"/>
      <c r="G1" s="79"/>
      <c r="H1" s="79"/>
      <c r="I1" s="79"/>
      <c r="J1" s="79"/>
      <c r="K1" s="79"/>
      <c r="L1" s="79"/>
      <c r="M1" s="79"/>
      <c r="N1" s="79"/>
    </row>
    <row r="3" spans="1:14" ht="15.75" thickBot="1" x14ac:dyDescent="0.3">
      <c r="A3" s="25" t="s">
        <v>129</v>
      </c>
    </row>
    <row r="4" spans="1:14" ht="15.75" thickTop="1" x14ac:dyDescent="0.25">
      <c r="A4" s="26" t="s">
        <v>130</v>
      </c>
      <c r="B4" s="26" t="s">
        <v>131</v>
      </c>
      <c r="C4" s="26" t="s">
        <v>132</v>
      </c>
      <c r="D4" s="261" t="s">
        <v>133</v>
      </c>
      <c r="E4" s="262" t="s">
        <v>134</v>
      </c>
      <c r="F4" s="263" t="s">
        <v>135</v>
      </c>
    </row>
    <row r="5" spans="1:14" x14ac:dyDescent="0.25">
      <c r="A5" s="64" t="s">
        <v>136</v>
      </c>
      <c r="B5" s="64" t="s">
        <v>137</v>
      </c>
      <c r="C5" s="64" t="s">
        <v>138</v>
      </c>
      <c r="D5" s="66" t="s">
        <v>375</v>
      </c>
      <c r="E5" s="264" t="s">
        <v>261</v>
      </c>
      <c r="F5" s="265">
        <v>46106</v>
      </c>
    </row>
    <row r="6" spans="1:14" x14ac:dyDescent="0.25">
      <c r="A6" s="81" t="s">
        <v>139</v>
      </c>
      <c r="B6" s="81" t="s">
        <v>140</v>
      </c>
      <c r="C6" s="81" t="s">
        <v>266</v>
      </c>
      <c r="D6" s="83" t="s">
        <v>375</v>
      </c>
      <c r="E6" s="266" t="s">
        <v>261</v>
      </c>
      <c r="F6" s="267">
        <v>46106</v>
      </c>
    </row>
    <row r="7" spans="1:14" ht="15.75" thickBot="1" x14ac:dyDescent="0.3">
      <c r="A7" s="64" t="s">
        <v>141</v>
      </c>
      <c r="B7" s="64" t="s">
        <v>137</v>
      </c>
      <c r="C7" s="64" t="s">
        <v>260</v>
      </c>
      <c r="D7" s="66" t="s">
        <v>375</v>
      </c>
      <c r="E7" s="268" t="s">
        <v>265</v>
      </c>
      <c r="F7" s="269">
        <v>46106</v>
      </c>
    </row>
    <row r="8" spans="1:14" ht="15.75" thickTop="1" x14ac:dyDescent="0.25"/>
    <row r="9" spans="1:14" ht="15.75" thickBot="1" x14ac:dyDescent="0.3">
      <c r="A9" s="25" t="s">
        <v>143</v>
      </c>
    </row>
    <row r="10" spans="1:14" ht="15.75" thickTop="1" x14ac:dyDescent="0.25">
      <c r="A10" s="26" t="s">
        <v>144</v>
      </c>
      <c r="B10" s="26" t="s">
        <v>145</v>
      </c>
      <c r="C10" s="82" t="s">
        <v>146</v>
      </c>
      <c r="D10" s="261" t="s">
        <v>147</v>
      </c>
      <c r="E10" s="270" t="s">
        <v>148</v>
      </c>
      <c r="F10" s="271" t="s">
        <v>135</v>
      </c>
    </row>
    <row r="11" spans="1:14" x14ac:dyDescent="0.25">
      <c r="A11" s="64" t="s">
        <v>149</v>
      </c>
      <c r="B11" s="64" t="s">
        <v>150</v>
      </c>
      <c r="C11" s="66" t="s">
        <v>262</v>
      </c>
      <c r="D11" s="66" t="s">
        <v>375</v>
      </c>
      <c r="E11" s="272" t="s">
        <v>439</v>
      </c>
      <c r="F11" s="273">
        <v>46139</v>
      </c>
    </row>
    <row r="12" spans="1:14" x14ac:dyDescent="0.25">
      <c r="A12" s="81" t="s">
        <v>151</v>
      </c>
      <c r="B12" s="81" t="s">
        <v>150</v>
      </c>
      <c r="C12" s="83" t="s">
        <v>262</v>
      </c>
      <c r="D12" s="83" t="s">
        <v>375</v>
      </c>
      <c r="E12" s="272" t="s">
        <v>438</v>
      </c>
      <c r="F12" s="274">
        <v>46140</v>
      </c>
    </row>
    <row r="13" spans="1:14" x14ac:dyDescent="0.25">
      <c r="A13" s="64" t="s">
        <v>152</v>
      </c>
      <c r="B13" s="64" t="s">
        <v>150</v>
      </c>
      <c r="C13" s="66" t="s">
        <v>264</v>
      </c>
      <c r="D13" s="66" t="s">
        <v>375</v>
      </c>
      <c r="E13" s="272" t="s">
        <v>437</v>
      </c>
      <c r="F13" s="273">
        <v>46143</v>
      </c>
    </row>
    <row r="14" spans="1:14" ht="15.75" thickBot="1" x14ac:dyDescent="0.3">
      <c r="A14" s="81" t="s">
        <v>153</v>
      </c>
      <c r="B14" s="81" t="s">
        <v>154</v>
      </c>
      <c r="C14" s="83" t="s">
        <v>263</v>
      </c>
      <c r="D14" s="83" t="s">
        <v>375</v>
      </c>
      <c r="E14" s="275" t="s">
        <v>436</v>
      </c>
      <c r="F14" s="276">
        <v>46136</v>
      </c>
    </row>
    <row r="15" spans="1:14" ht="15.75" thickTop="1" x14ac:dyDescent="0.25"/>
    <row r="16" spans="1:14" x14ac:dyDescent="0.25">
      <c r="A16" t="s">
        <v>155</v>
      </c>
    </row>
    <row r="17" spans="1:6" x14ac:dyDescent="0.25">
      <c r="A17" s="84" t="s">
        <v>156</v>
      </c>
      <c r="B17" s="295" t="s">
        <v>157</v>
      </c>
      <c r="C17" s="295"/>
      <c r="D17" s="295"/>
      <c r="E17" s="295"/>
      <c r="F17" s="295"/>
    </row>
    <row r="18" spans="1:6" x14ac:dyDescent="0.25">
      <c r="A18" s="64" t="s">
        <v>137</v>
      </c>
      <c r="B18" s="284" t="s">
        <v>158</v>
      </c>
      <c r="C18" s="284"/>
      <c r="D18" s="284"/>
      <c r="E18" s="284"/>
      <c r="F18" s="284"/>
    </row>
    <row r="19" spans="1:6" x14ac:dyDescent="0.25">
      <c r="A19" s="81" t="s">
        <v>159</v>
      </c>
      <c r="B19" s="285" t="s">
        <v>160</v>
      </c>
      <c r="C19" s="285"/>
      <c r="D19" s="285"/>
      <c r="E19" s="285"/>
      <c r="F19" s="285"/>
    </row>
    <row r="20" spans="1:6" x14ac:dyDescent="0.25">
      <c r="A20" s="64" t="s">
        <v>142</v>
      </c>
      <c r="B20" s="284" t="s">
        <v>161</v>
      </c>
      <c r="C20" s="284"/>
      <c r="D20" s="284"/>
      <c r="E20" s="284"/>
      <c r="F20" s="284"/>
    </row>
    <row r="21" spans="1:6" x14ac:dyDescent="0.25">
      <c r="A21" s="81" t="s">
        <v>140</v>
      </c>
      <c r="B21" s="285" t="s">
        <v>162</v>
      </c>
      <c r="C21" s="285"/>
      <c r="D21" s="285"/>
      <c r="E21" s="285"/>
      <c r="F21" s="285"/>
    </row>
    <row r="22" spans="1:6" x14ac:dyDescent="0.25">
      <c r="A22" s="64" t="s">
        <v>163</v>
      </c>
      <c r="B22" s="284" t="s">
        <v>164</v>
      </c>
      <c r="C22" s="284"/>
      <c r="D22" s="284"/>
      <c r="E22" s="284"/>
      <c r="F22" s="284"/>
    </row>
    <row r="23" spans="1:6" x14ac:dyDescent="0.25">
      <c r="A23" s="81" t="s">
        <v>165</v>
      </c>
      <c r="B23" s="285" t="s">
        <v>166</v>
      </c>
      <c r="C23" s="285"/>
      <c r="D23" s="285"/>
      <c r="E23" s="285"/>
      <c r="F23" s="285"/>
    </row>
    <row r="24" spans="1:6" x14ac:dyDescent="0.25">
      <c r="A24" s="64" t="s">
        <v>167</v>
      </c>
      <c r="B24" s="284" t="s">
        <v>168</v>
      </c>
      <c r="C24" s="284"/>
      <c r="D24" s="284"/>
      <c r="E24" s="284"/>
      <c r="F24" s="284"/>
    </row>
    <row r="25" spans="1:6" ht="32.25" customHeight="1" x14ac:dyDescent="0.25">
      <c r="A25" s="81" t="s">
        <v>169</v>
      </c>
      <c r="B25" s="286" t="s">
        <v>170</v>
      </c>
      <c r="C25" s="286"/>
      <c r="D25" s="286"/>
      <c r="E25" s="286"/>
      <c r="F25" s="286"/>
    </row>
    <row r="26" spans="1:6" ht="33" customHeight="1" x14ac:dyDescent="0.25">
      <c r="A26" s="64" t="s">
        <v>171</v>
      </c>
      <c r="B26" s="287" t="s">
        <v>172</v>
      </c>
      <c r="C26" s="287"/>
      <c r="D26" s="287"/>
      <c r="E26" s="287"/>
      <c r="F26" s="287"/>
    </row>
    <row r="28" spans="1:6" x14ac:dyDescent="0.25">
      <c r="A28" s="25" t="s">
        <v>173</v>
      </c>
      <c r="B28" s="25"/>
    </row>
    <row r="29" spans="1:6" x14ac:dyDescent="0.25">
      <c r="A29" s="84" t="s">
        <v>174</v>
      </c>
      <c r="B29" s="288" t="s">
        <v>175</v>
      </c>
      <c r="C29" s="289"/>
      <c r="D29" s="289"/>
      <c r="E29" s="289"/>
      <c r="F29" s="290"/>
    </row>
    <row r="30" spans="1:6" x14ac:dyDescent="0.25">
      <c r="A30" s="85" t="s">
        <v>176</v>
      </c>
      <c r="B30" s="291" t="s">
        <v>177</v>
      </c>
      <c r="C30" s="291"/>
      <c r="D30" s="291"/>
      <c r="E30" s="291"/>
      <c r="F30" s="291"/>
    </row>
    <row r="31" spans="1:6" x14ac:dyDescent="0.25">
      <c r="A31" s="86" t="s">
        <v>150</v>
      </c>
      <c r="B31" s="292" t="s">
        <v>178</v>
      </c>
      <c r="C31" s="292"/>
      <c r="D31" s="292"/>
      <c r="E31" s="292"/>
      <c r="F31" s="292"/>
    </row>
    <row r="32" spans="1:6" x14ac:dyDescent="0.25">
      <c r="A32" s="85" t="s">
        <v>169</v>
      </c>
      <c r="B32" s="291" t="s">
        <v>179</v>
      </c>
      <c r="C32" s="291"/>
      <c r="D32" s="291"/>
      <c r="E32" s="291"/>
      <c r="F32" s="291"/>
    </row>
    <row r="33" spans="1:6" x14ac:dyDescent="0.25">
      <c r="A33" s="86" t="s">
        <v>171</v>
      </c>
      <c r="B33" s="283" t="s">
        <v>180</v>
      </c>
      <c r="C33" s="283"/>
      <c r="D33" s="283"/>
      <c r="E33" s="283"/>
      <c r="F33" s="283"/>
    </row>
    <row r="34" spans="1:6" x14ac:dyDescent="0.25">
      <c r="A34" s="85" t="s">
        <v>181</v>
      </c>
      <c r="B34" s="293" t="s">
        <v>182</v>
      </c>
      <c r="C34" s="293"/>
      <c r="D34" s="293"/>
      <c r="E34" s="293"/>
      <c r="F34" s="293"/>
    </row>
    <row r="35" spans="1:6" x14ac:dyDescent="0.25">
      <c r="A35" s="86" t="s">
        <v>183</v>
      </c>
      <c r="B35" s="283" t="s">
        <v>184</v>
      </c>
      <c r="C35" s="283"/>
      <c r="D35" s="283"/>
      <c r="E35" s="283"/>
      <c r="F35" s="283"/>
    </row>
  </sheetData>
  <mergeCells count="18">
    <mergeCell ref="B21:F21"/>
    <mergeCell ref="A1:F1"/>
    <mergeCell ref="B17:F17"/>
    <mergeCell ref="B18:F18"/>
    <mergeCell ref="B19:F19"/>
    <mergeCell ref="B20:F20"/>
    <mergeCell ref="B35:F35"/>
    <mergeCell ref="B22:F22"/>
    <mergeCell ref="B23:F23"/>
    <mergeCell ref="B24:F24"/>
    <mergeCell ref="B25:F25"/>
    <mergeCell ref="B26:F26"/>
    <mergeCell ref="B29:F29"/>
    <mergeCell ref="B30:F30"/>
    <mergeCell ref="B31:F31"/>
    <mergeCell ref="B32:F32"/>
    <mergeCell ref="B33:F33"/>
    <mergeCell ref="B34:F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
  <sheetViews>
    <sheetView zoomScale="80" zoomScaleNormal="80" workbookViewId="0">
      <selection activeCell="O3" sqref="O3"/>
    </sheetView>
  </sheetViews>
  <sheetFormatPr defaultRowHeight="15" x14ac:dyDescent="0.25"/>
  <cols>
    <col min="1" max="1" width="8.28515625" customWidth="1"/>
    <col min="2" max="2" width="13.7109375" customWidth="1"/>
    <col min="3" max="3" width="16.7109375" bestFit="1" customWidth="1"/>
    <col min="4" max="4" width="17.28515625" bestFit="1" customWidth="1"/>
    <col min="5" max="5" width="13.140625" customWidth="1"/>
    <col min="6" max="6" width="10" customWidth="1"/>
    <col min="7" max="8" width="12.28515625" customWidth="1"/>
    <col min="9" max="9" width="15.140625" bestFit="1" customWidth="1"/>
    <col min="10" max="10" width="14.7109375" customWidth="1"/>
    <col min="11" max="11" width="21.28515625" customWidth="1"/>
    <col min="12" max="12" width="19.7109375" customWidth="1"/>
    <col min="13" max="13" width="19.42578125" customWidth="1"/>
    <col min="14" max="14" width="16.140625" customWidth="1"/>
    <col min="15" max="15" width="13.140625" customWidth="1"/>
    <col min="16" max="16" width="3.7109375" customWidth="1"/>
    <col min="17" max="17" width="61.28515625" customWidth="1"/>
    <col min="18" max="18" width="7.140625" style="15" customWidth="1"/>
  </cols>
  <sheetData>
    <row r="1" spans="1:18" ht="18.75" x14ac:dyDescent="0.25">
      <c r="A1" s="18" t="s">
        <v>428</v>
      </c>
      <c r="B1" s="18"/>
      <c r="C1" s="18"/>
      <c r="D1" s="18"/>
      <c r="E1" s="18"/>
      <c r="F1" s="18"/>
      <c r="G1" s="18"/>
      <c r="H1" s="18"/>
      <c r="I1" s="18"/>
      <c r="J1" s="18"/>
      <c r="K1" s="18"/>
      <c r="L1" s="18"/>
      <c r="M1" s="18"/>
      <c r="N1" s="18"/>
      <c r="O1" s="18"/>
      <c r="P1" s="17"/>
      <c r="Q1" s="17"/>
      <c r="R1" s="155"/>
    </row>
    <row r="2" spans="1:18" ht="54.75" customHeight="1" x14ac:dyDescent="0.25">
      <c r="A2" s="7" t="s">
        <v>0</v>
      </c>
      <c r="B2" s="7" t="s">
        <v>7</v>
      </c>
      <c r="C2" s="7" t="s">
        <v>5</v>
      </c>
      <c r="D2" s="7" t="s">
        <v>6</v>
      </c>
      <c r="E2" s="7" t="s">
        <v>8</v>
      </c>
      <c r="F2" s="7" t="s">
        <v>9</v>
      </c>
      <c r="G2" s="7" t="s">
        <v>10</v>
      </c>
      <c r="H2" s="7" t="s">
        <v>1</v>
      </c>
      <c r="I2" s="7" t="s">
        <v>17</v>
      </c>
      <c r="J2" s="7" t="s">
        <v>11</v>
      </c>
      <c r="K2" s="7" t="s">
        <v>18</v>
      </c>
      <c r="L2" s="7" t="s">
        <v>14</v>
      </c>
      <c r="M2" s="7" t="s">
        <v>328</v>
      </c>
      <c r="N2" s="7" t="s">
        <v>12</v>
      </c>
      <c r="O2" s="7" t="s">
        <v>2</v>
      </c>
      <c r="P2" s="12"/>
      <c r="Q2" s="7" t="s">
        <v>193</v>
      </c>
      <c r="R2" s="154"/>
    </row>
    <row r="3" spans="1:18" ht="50.25" customHeight="1" x14ac:dyDescent="0.25">
      <c r="A3" s="8" t="s">
        <v>4</v>
      </c>
      <c r="B3" s="9" t="s">
        <v>3</v>
      </c>
      <c r="C3" s="29">
        <v>37.20959087</v>
      </c>
      <c r="D3" s="29">
        <v>-77.447785429999897</v>
      </c>
      <c r="E3" s="9">
        <v>3.09</v>
      </c>
      <c r="F3" s="9">
        <v>1.66</v>
      </c>
      <c r="G3" s="9">
        <v>1.43</v>
      </c>
      <c r="H3" s="10">
        <v>38533</v>
      </c>
      <c r="I3" s="195" t="s">
        <v>16</v>
      </c>
      <c r="J3" s="196" t="s">
        <v>46</v>
      </c>
      <c r="K3" s="196" t="s">
        <v>85</v>
      </c>
      <c r="L3" s="9" t="s">
        <v>15</v>
      </c>
      <c r="M3" s="9" t="s">
        <v>329</v>
      </c>
      <c r="N3" s="9" t="s">
        <v>330</v>
      </c>
      <c r="O3" s="260">
        <v>46043</v>
      </c>
      <c r="P3" s="13"/>
      <c r="Q3" s="214" t="s">
        <v>387</v>
      </c>
      <c r="R3" s="156"/>
    </row>
    <row r="4" spans="1:18" ht="15.75" x14ac:dyDescent="0.25">
      <c r="A4" s="11"/>
      <c r="B4" s="2"/>
      <c r="C4" s="2"/>
      <c r="D4" s="2"/>
      <c r="E4" s="2"/>
      <c r="F4" s="2"/>
      <c r="G4" s="2"/>
      <c r="H4" s="2"/>
      <c r="I4" s="2"/>
      <c r="J4" s="2"/>
      <c r="K4" s="2"/>
      <c r="L4" s="2"/>
      <c r="M4" s="2"/>
      <c r="N4" s="2"/>
      <c r="O4" s="1"/>
      <c r="P4" s="1"/>
      <c r="Q4" s="1"/>
      <c r="R4" s="14"/>
    </row>
    <row r="5" spans="1:18" x14ac:dyDescent="0.25">
      <c r="A5" s="2"/>
      <c r="B5" s="2"/>
      <c r="C5" s="2"/>
      <c r="D5" s="2"/>
      <c r="E5" s="2"/>
      <c r="F5" s="2"/>
      <c r="G5" s="2"/>
      <c r="H5" s="2"/>
      <c r="I5" s="2"/>
      <c r="J5" s="2"/>
      <c r="K5" s="2"/>
      <c r="L5" s="2"/>
      <c r="M5" s="2"/>
      <c r="N5" s="2"/>
      <c r="O5" s="1"/>
      <c r="P5" s="1"/>
      <c r="Q5" s="1"/>
      <c r="R5" s="14"/>
    </row>
    <row r="6" spans="1:18" x14ac:dyDescent="0.25">
      <c r="A6" s="2"/>
      <c r="B6" s="2"/>
      <c r="C6" s="2"/>
      <c r="D6" s="2"/>
      <c r="E6" s="2"/>
      <c r="F6" s="2"/>
      <c r="G6" s="2"/>
      <c r="H6" s="2"/>
      <c r="I6" s="2"/>
      <c r="J6" s="2"/>
      <c r="K6" s="2"/>
      <c r="L6" s="2"/>
      <c r="M6" s="2"/>
      <c r="N6" s="2"/>
      <c r="O6" s="1"/>
      <c r="P6" s="1"/>
      <c r="Q6" s="1"/>
      <c r="R6" s="14"/>
    </row>
    <row r="7" spans="1:18" x14ac:dyDescent="0.25">
      <c r="A7" s="2"/>
      <c r="B7" s="2"/>
      <c r="C7" s="2"/>
      <c r="D7" s="2"/>
      <c r="E7" s="2"/>
      <c r="F7" s="2"/>
      <c r="G7" s="2"/>
      <c r="H7" s="2"/>
      <c r="I7" s="2"/>
      <c r="J7" s="2"/>
      <c r="K7" s="2"/>
      <c r="L7" s="2"/>
      <c r="M7" s="2"/>
      <c r="N7" s="2"/>
      <c r="O7" s="1"/>
      <c r="P7" s="1"/>
      <c r="Q7" s="1"/>
      <c r="R7" s="14"/>
    </row>
    <row r="8" spans="1:18" x14ac:dyDescent="0.25">
      <c r="A8" s="2"/>
      <c r="B8" s="2"/>
      <c r="C8" s="2"/>
      <c r="D8" s="2"/>
      <c r="E8" s="2"/>
      <c r="F8" s="2"/>
      <c r="G8" s="2"/>
      <c r="H8" s="2"/>
      <c r="I8" s="2"/>
      <c r="J8" s="2"/>
      <c r="K8" s="2"/>
      <c r="L8" s="2"/>
      <c r="M8" s="2"/>
      <c r="N8" s="2"/>
      <c r="O8" s="1"/>
      <c r="P8" s="1"/>
      <c r="Q8" s="1"/>
      <c r="R8" s="14"/>
    </row>
    <row r="9" spans="1:18" x14ac:dyDescent="0.25">
      <c r="A9" s="2"/>
      <c r="B9" s="2"/>
      <c r="C9" s="2"/>
      <c r="D9" s="2"/>
      <c r="E9" s="2"/>
      <c r="F9" s="2"/>
      <c r="G9" s="2"/>
      <c r="H9" s="2"/>
      <c r="I9" s="2"/>
      <c r="J9" s="2"/>
      <c r="K9" s="2"/>
      <c r="L9" s="2"/>
      <c r="M9" s="2"/>
      <c r="N9" s="2"/>
      <c r="O9" s="1"/>
      <c r="P9" s="1"/>
      <c r="Q9" s="1"/>
      <c r="R9" s="14"/>
    </row>
    <row r="10" spans="1:18" x14ac:dyDescent="0.25">
      <c r="A10" s="2"/>
      <c r="B10" s="2"/>
      <c r="C10" s="2"/>
      <c r="D10" s="2"/>
      <c r="E10" s="2"/>
      <c r="F10" s="2"/>
      <c r="G10" s="2"/>
      <c r="H10" s="2"/>
      <c r="I10" s="2"/>
      <c r="J10" s="2"/>
      <c r="K10" s="2"/>
      <c r="L10" s="2"/>
      <c r="M10" s="2"/>
      <c r="N10" s="2"/>
      <c r="O10" s="1"/>
      <c r="P10" s="1"/>
      <c r="Q10" s="1"/>
      <c r="R10" s="14"/>
    </row>
    <row r="11" spans="1:18" x14ac:dyDescent="0.25">
      <c r="A11" s="2"/>
      <c r="B11" s="2"/>
      <c r="C11" s="2"/>
      <c r="D11" s="2"/>
      <c r="E11" s="2"/>
      <c r="F11" s="2"/>
      <c r="G11" s="2"/>
      <c r="H11" s="2"/>
      <c r="I11" s="2"/>
      <c r="J11" s="2"/>
      <c r="K11" s="2"/>
      <c r="L11" s="2"/>
      <c r="M11" s="2"/>
      <c r="N11" s="2"/>
      <c r="O11" s="1"/>
      <c r="P11" s="1"/>
      <c r="Q11" s="1"/>
      <c r="R11" s="14"/>
    </row>
    <row r="13" spans="1:18" x14ac:dyDescent="0.25">
      <c r="A13" s="296"/>
      <c r="B13" s="296"/>
      <c r="C13" s="296"/>
      <c r="D13" s="296"/>
      <c r="E13" s="296"/>
      <c r="F13" s="296"/>
      <c r="G13" s="296"/>
      <c r="H13" s="296"/>
      <c r="I13" s="296"/>
      <c r="J13" s="296"/>
      <c r="K13" s="296"/>
      <c r="L13" s="296"/>
      <c r="M13" s="296"/>
      <c r="N13" s="296"/>
      <c r="O13" s="5"/>
      <c r="P13" s="5"/>
      <c r="Q13" s="5"/>
      <c r="R13" s="5"/>
    </row>
    <row r="14" spans="1:18" x14ac:dyDescent="0.25">
      <c r="A14" s="3"/>
      <c r="B14" s="3"/>
      <c r="C14" s="3"/>
      <c r="D14" s="3"/>
      <c r="E14" s="3"/>
      <c r="F14" s="3"/>
      <c r="G14" s="3"/>
      <c r="H14" s="3"/>
      <c r="I14" s="3"/>
      <c r="J14" s="3"/>
      <c r="K14" s="3"/>
      <c r="L14" s="3"/>
      <c r="M14" s="3"/>
      <c r="N14" s="3"/>
      <c r="O14" s="4"/>
      <c r="P14" s="4"/>
      <c r="Q14" s="4"/>
      <c r="R14" s="5"/>
    </row>
    <row r="15" spans="1:18" x14ac:dyDescent="0.25">
      <c r="A15" s="2"/>
      <c r="B15" s="2"/>
      <c r="C15" s="2"/>
      <c r="D15" s="2"/>
      <c r="E15" s="2"/>
      <c r="F15" s="2"/>
      <c r="G15" s="2"/>
      <c r="H15" s="2"/>
      <c r="I15" s="2"/>
      <c r="J15" s="2"/>
      <c r="K15" s="2"/>
      <c r="L15" s="2"/>
      <c r="M15" s="2"/>
      <c r="N15" s="2"/>
      <c r="O15" s="6"/>
      <c r="P15" s="6"/>
      <c r="Q15" s="6"/>
      <c r="R15" s="16"/>
    </row>
    <row r="16" spans="1:18" x14ac:dyDescent="0.25">
      <c r="A16" s="2"/>
      <c r="B16" s="2"/>
      <c r="C16" s="2"/>
      <c r="D16" s="2"/>
      <c r="E16" s="2"/>
      <c r="F16" s="2"/>
      <c r="G16" s="2"/>
      <c r="H16" s="2"/>
      <c r="I16" s="2"/>
      <c r="J16" s="2"/>
      <c r="K16" s="2"/>
      <c r="L16" s="2"/>
      <c r="M16" s="2"/>
      <c r="N16" s="2"/>
      <c r="O16" s="6"/>
      <c r="P16" s="6"/>
      <c r="Q16" s="6"/>
      <c r="R16" s="16"/>
    </row>
    <row r="17" spans="1:18" x14ac:dyDescent="0.25">
      <c r="A17" s="2"/>
      <c r="B17" s="2"/>
      <c r="C17" s="2"/>
      <c r="D17" s="2"/>
      <c r="E17" s="2"/>
      <c r="F17" s="2"/>
      <c r="G17" s="2"/>
      <c r="H17" s="2"/>
      <c r="I17" s="2"/>
      <c r="J17" s="2"/>
      <c r="K17" s="2"/>
      <c r="L17" s="2"/>
      <c r="M17" s="2"/>
      <c r="N17" s="2"/>
      <c r="O17" s="6"/>
      <c r="P17" s="6"/>
      <c r="Q17" s="6"/>
      <c r="R17" s="16"/>
    </row>
    <row r="18" spans="1:18" x14ac:dyDescent="0.25">
      <c r="A18" s="2"/>
      <c r="B18" s="2"/>
      <c r="C18" s="2"/>
      <c r="D18" s="2"/>
      <c r="E18" s="2"/>
      <c r="F18" s="2"/>
      <c r="G18" s="2"/>
      <c r="H18" s="2"/>
      <c r="I18" s="2"/>
      <c r="J18" s="2"/>
      <c r="K18" s="2"/>
      <c r="L18" s="2"/>
      <c r="M18" s="2"/>
      <c r="N18" s="2"/>
      <c r="O18" s="6"/>
      <c r="P18" s="6"/>
      <c r="Q18" s="6"/>
      <c r="R18" s="16"/>
    </row>
    <row r="19" spans="1:18" x14ac:dyDescent="0.25">
      <c r="A19" s="2"/>
      <c r="B19" s="2"/>
      <c r="C19" s="2"/>
      <c r="D19" s="2"/>
      <c r="E19" s="2"/>
      <c r="F19" s="2"/>
      <c r="G19" s="2"/>
      <c r="H19" s="2"/>
      <c r="I19" s="2"/>
      <c r="J19" s="2"/>
      <c r="K19" s="2"/>
      <c r="L19" s="2"/>
      <c r="M19" s="2"/>
      <c r="N19" s="2"/>
      <c r="O19" s="6"/>
      <c r="P19" s="6"/>
      <c r="Q19" s="6"/>
      <c r="R19" s="16"/>
    </row>
    <row r="20" spans="1:18" x14ac:dyDescent="0.25">
      <c r="A20" s="2"/>
      <c r="B20" s="2"/>
      <c r="C20" s="2"/>
      <c r="D20" s="2"/>
      <c r="E20" s="2"/>
      <c r="F20" s="2"/>
      <c r="G20" s="2"/>
      <c r="H20" s="2"/>
      <c r="I20" s="2"/>
      <c r="J20" s="2"/>
      <c r="K20" s="2"/>
      <c r="L20" s="2"/>
      <c r="M20" s="2"/>
      <c r="N20" s="2"/>
      <c r="O20" s="6"/>
      <c r="P20" s="6"/>
      <c r="Q20" s="6"/>
      <c r="R20" s="16"/>
    </row>
    <row r="21" spans="1:18" x14ac:dyDescent="0.25">
      <c r="A21" s="2"/>
      <c r="B21" s="2"/>
      <c r="C21" s="2"/>
      <c r="D21" s="2"/>
      <c r="E21" s="2"/>
      <c r="F21" s="2"/>
      <c r="G21" s="2"/>
      <c r="H21" s="2"/>
      <c r="I21" s="2"/>
      <c r="J21" s="2"/>
      <c r="K21" s="2"/>
      <c r="L21" s="2"/>
      <c r="M21" s="2"/>
      <c r="N21" s="2"/>
      <c r="O21" s="6"/>
      <c r="P21" s="6"/>
      <c r="Q21" s="6"/>
      <c r="R21" s="16"/>
    </row>
    <row r="22" spans="1:18" x14ac:dyDescent="0.25">
      <c r="A22" s="2"/>
      <c r="B22" s="2"/>
      <c r="C22" s="2"/>
      <c r="D22" s="2"/>
      <c r="E22" s="2"/>
      <c r="F22" s="2"/>
      <c r="G22" s="2"/>
      <c r="H22" s="2"/>
      <c r="I22" s="2"/>
      <c r="J22" s="2"/>
      <c r="K22" s="2"/>
      <c r="L22" s="2"/>
      <c r="M22" s="2"/>
      <c r="N22" s="2"/>
      <c r="O22" s="6"/>
      <c r="P22" s="6"/>
      <c r="Q22" s="6"/>
      <c r="R22" s="16"/>
    </row>
    <row r="23" spans="1:18" x14ac:dyDescent="0.25">
      <c r="A23" s="2"/>
      <c r="B23" s="2"/>
      <c r="C23" s="2"/>
      <c r="D23" s="2"/>
      <c r="E23" s="2"/>
      <c r="F23" s="2"/>
      <c r="G23" s="2"/>
      <c r="H23" s="2"/>
      <c r="I23" s="2"/>
      <c r="J23" s="2"/>
      <c r="K23" s="2"/>
      <c r="L23" s="2"/>
      <c r="M23" s="2"/>
      <c r="N23" s="2"/>
      <c r="O23" s="6"/>
      <c r="P23" s="6"/>
      <c r="Q23" s="6"/>
      <c r="R23" s="16"/>
    </row>
    <row r="24" spans="1:18" x14ac:dyDescent="0.25">
      <c r="A24" s="2"/>
      <c r="B24" s="2"/>
      <c r="C24" s="2"/>
      <c r="D24" s="2"/>
      <c r="E24" s="2"/>
      <c r="F24" s="2"/>
      <c r="G24" s="2"/>
      <c r="H24" s="2"/>
      <c r="I24" s="2"/>
      <c r="J24" s="2"/>
      <c r="K24" s="2"/>
      <c r="L24" s="2"/>
      <c r="M24" s="2"/>
      <c r="N24" s="2"/>
      <c r="O24" s="6"/>
      <c r="P24" s="6"/>
      <c r="Q24" s="6"/>
      <c r="R24" s="16"/>
    </row>
    <row r="25" spans="1:18" x14ac:dyDescent="0.25">
      <c r="A25" s="2"/>
      <c r="B25" s="2"/>
      <c r="C25" s="2"/>
      <c r="D25" s="2"/>
      <c r="E25" s="2"/>
      <c r="F25" s="2"/>
      <c r="G25" s="2"/>
      <c r="H25" s="2"/>
      <c r="I25" s="2"/>
      <c r="J25" s="2"/>
      <c r="K25" s="2"/>
      <c r="L25" s="2"/>
      <c r="M25" s="2"/>
      <c r="N25" s="2"/>
      <c r="O25" s="6"/>
      <c r="P25" s="6"/>
      <c r="Q25" s="6"/>
      <c r="R25" s="16"/>
    </row>
    <row r="26" spans="1:18" x14ac:dyDescent="0.25">
      <c r="A26" s="2"/>
      <c r="B26" s="2"/>
      <c r="C26" s="2"/>
      <c r="D26" s="2"/>
      <c r="E26" s="2"/>
      <c r="F26" s="2"/>
      <c r="G26" s="2"/>
      <c r="H26" s="2"/>
      <c r="I26" s="2"/>
      <c r="J26" s="2"/>
      <c r="K26" s="2"/>
      <c r="L26" s="2"/>
      <c r="M26" s="2"/>
      <c r="N26" s="2"/>
      <c r="O26" s="6"/>
      <c r="P26" s="6"/>
      <c r="Q26" s="6"/>
      <c r="R26" s="16"/>
    </row>
    <row r="27" spans="1:18" x14ac:dyDescent="0.25">
      <c r="A27" s="2"/>
      <c r="B27" s="2"/>
      <c r="C27" s="2"/>
      <c r="D27" s="2"/>
      <c r="E27" s="2"/>
      <c r="F27" s="2"/>
      <c r="G27" s="2"/>
      <c r="H27" s="2"/>
      <c r="I27" s="2"/>
      <c r="J27" s="2"/>
      <c r="K27" s="2"/>
      <c r="L27" s="2"/>
      <c r="M27" s="2"/>
      <c r="N27" s="2"/>
      <c r="O27" s="6"/>
      <c r="P27" s="6"/>
      <c r="Q27" s="6"/>
      <c r="R27" s="16"/>
    </row>
    <row r="28" spans="1:18" x14ac:dyDescent="0.25">
      <c r="A28" s="2"/>
      <c r="B28" s="2"/>
      <c r="C28" s="2"/>
      <c r="D28" s="2"/>
      <c r="E28" s="2"/>
      <c r="F28" s="2"/>
      <c r="G28" s="2"/>
      <c r="H28" s="2"/>
      <c r="I28" s="2"/>
      <c r="J28" s="2"/>
      <c r="K28" s="2"/>
      <c r="L28" s="2"/>
      <c r="M28" s="2"/>
      <c r="N28" s="2"/>
      <c r="O28" s="6"/>
      <c r="P28" s="6"/>
      <c r="Q28" s="6"/>
      <c r="R28" s="16"/>
    </row>
    <row r="29" spans="1:18" x14ac:dyDescent="0.25">
      <c r="A29" s="2"/>
      <c r="B29" s="2"/>
      <c r="C29" s="2"/>
      <c r="D29" s="2"/>
      <c r="E29" s="2"/>
      <c r="F29" s="2"/>
      <c r="G29" s="2"/>
      <c r="H29" s="2"/>
      <c r="I29" s="2"/>
      <c r="J29" s="2"/>
      <c r="K29" s="2"/>
      <c r="L29" s="2"/>
      <c r="M29" s="2"/>
      <c r="N29" s="2"/>
      <c r="O29" s="6"/>
      <c r="P29" s="6"/>
      <c r="Q29" s="6"/>
      <c r="R29" s="16"/>
    </row>
    <row r="30" spans="1:18" x14ac:dyDescent="0.25">
      <c r="A30" s="2"/>
      <c r="B30" s="2"/>
      <c r="C30" s="2"/>
      <c r="D30" s="2"/>
      <c r="E30" s="2"/>
      <c r="F30" s="2"/>
      <c r="G30" s="2"/>
      <c r="H30" s="2"/>
      <c r="I30" s="2"/>
      <c r="J30" s="2"/>
      <c r="K30" s="2"/>
      <c r="L30" s="2"/>
      <c r="M30" s="2"/>
      <c r="N30" s="2"/>
      <c r="O30" s="6"/>
      <c r="P30" s="6"/>
      <c r="Q30" s="6"/>
      <c r="R30" s="16"/>
    </row>
    <row r="31" spans="1:18" x14ac:dyDescent="0.25">
      <c r="A31" s="2"/>
      <c r="B31" s="2"/>
      <c r="C31" s="2"/>
      <c r="D31" s="2"/>
      <c r="E31" s="2"/>
      <c r="F31" s="2"/>
      <c r="G31" s="2"/>
      <c r="H31" s="2"/>
      <c r="I31" s="2"/>
      <c r="J31" s="2"/>
      <c r="K31" s="2"/>
      <c r="L31" s="2"/>
      <c r="M31" s="2"/>
      <c r="N31" s="2"/>
      <c r="O31" s="6"/>
      <c r="P31" s="6"/>
      <c r="Q31" s="6"/>
      <c r="R31" s="16"/>
    </row>
    <row r="32" spans="1:18" x14ac:dyDescent="0.25">
      <c r="A32" s="2"/>
      <c r="B32" s="2"/>
      <c r="C32" s="2"/>
      <c r="D32" s="2"/>
      <c r="E32" s="2"/>
      <c r="F32" s="2"/>
      <c r="G32" s="2"/>
      <c r="H32" s="2"/>
      <c r="I32" s="2"/>
      <c r="J32" s="2"/>
      <c r="K32" s="2"/>
      <c r="L32" s="2"/>
      <c r="M32" s="2"/>
      <c r="N32" s="2"/>
      <c r="O32" s="6"/>
      <c r="P32" s="6"/>
      <c r="Q32" s="6"/>
      <c r="R32" s="16"/>
    </row>
    <row r="33" spans="1:18" x14ac:dyDescent="0.25">
      <c r="A33" s="2"/>
      <c r="B33" s="2"/>
      <c r="C33" s="2"/>
      <c r="D33" s="2"/>
      <c r="E33" s="2"/>
      <c r="F33" s="2"/>
      <c r="G33" s="2"/>
      <c r="H33" s="2"/>
      <c r="I33" s="2"/>
      <c r="J33" s="2"/>
      <c r="K33" s="2"/>
      <c r="L33" s="2"/>
      <c r="M33" s="2"/>
      <c r="N33" s="2"/>
      <c r="O33" s="6"/>
      <c r="P33" s="6"/>
      <c r="Q33" s="6"/>
      <c r="R33" s="16"/>
    </row>
    <row r="34" spans="1:18" x14ac:dyDescent="0.25">
      <c r="A34" s="2"/>
      <c r="B34" s="2"/>
      <c r="C34" s="2"/>
      <c r="D34" s="2"/>
      <c r="E34" s="2"/>
      <c r="F34" s="2"/>
      <c r="G34" s="2"/>
      <c r="H34" s="2"/>
      <c r="I34" s="2"/>
      <c r="J34" s="2"/>
      <c r="K34" s="2"/>
      <c r="L34" s="2"/>
      <c r="M34" s="2"/>
      <c r="N34" s="2"/>
      <c r="O34" s="6"/>
      <c r="P34" s="6"/>
      <c r="Q34" s="6"/>
      <c r="R34" s="16"/>
    </row>
    <row r="35" spans="1:18" x14ac:dyDescent="0.25">
      <c r="A35" s="2"/>
      <c r="B35" s="2"/>
      <c r="C35" s="2"/>
      <c r="D35" s="2"/>
      <c r="E35" s="2"/>
      <c r="F35" s="2"/>
      <c r="G35" s="2"/>
      <c r="H35" s="2"/>
      <c r="I35" s="2"/>
      <c r="J35" s="2"/>
      <c r="K35" s="2"/>
      <c r="L35" s="2"/>
      <c r="M35" s="2"/>
      <c r="N35" s="2"/>
      <c r="O35" s="6"/>
      <c r="P35" s="6"/>
      <c r="Q35" s="6"/>
      <c r="R35" s="16"/>
    </row>
    <row r="36" spans="1:18" x14ac:dyDescent="0.25">
      <c r="A36" s="2"/>
      <c r="B36" s="2"/>
      <c r="C36" s="2"/>
      <c r="D36" s="2"/>
      <c r="E36" s="2"/>
      <c r="F36" s="2"/>
      <c r="G36" s="2"/>
      <c r="H36" s="2"/>
      <c r="I36" s="2"/>
      <c r="J36" s="2"/>
      <c r="K36" s="2"/>
      <c r="L36" s="2"/>
      <c r="M36" s="2"/>
      <c r="N36" s="2"/>
      <c r="O36" s="6"/>
      <c r="P36" s="6"/>
      <c r="Q36" s="6"/>
      <c r="R36" s="16"/>
    </row>
    <row r="38" spans="1:18" x14ac:dyDescent="0.25">
      <c r="A38" s="296"/>
      <c r="B38" s="296"/>
      <c r="C38" s="296"/>
      <c r="D38" s="296"/>
      <c r="E38" s="296"/>
      <c r="F38" s="296"/>
      <c r="G38" s="296"/>
      <c r="H38" s="296"/>
      <c r="I38" s="296"/>
      <c r="J38" s="296"/>
      <c r="K38" s="296"/>
      <c r="L38" s="296"/>
      <c r="M38" s="296"/>
      <c r="N38" s="296"/>
      <c r="O38" s="5"/>
      <c r="P38" s="5"/>
      <c r="Q38" s="5"/>
      <c r="R38" s="5"/>
    </row>
    <row r="39" spans="1:18" x14ac:dyDescent="0.25">
      <c r="A39" s="3"/>
      <c r="B39" s="3"/>
      <c r="C39" s="3"/>
      <c r="D39" s="3"/>
      <c r="E39" s="3"/>
      <c r="F39" s="3"/>
      <c r="G39" s="3"/>
      <c r="H39" s="3"/>
      <c r="I39" s="3"/>
      <c r="J39" s="3"/>
      <c r="K39" s="3"/>
      <c r="L39" s="3"/>
      <c r="M39" s="3"/>
      <c r="N39" s="3"/>
      <c r="O39" s="4"/>
      <c r="P39" s="4"/>
      <c r="Q39" s="4"/>
      <c r="R39" s="5"/>
    </row>
    <row r="40" spans="1:18" x14ac:dyDescent="0.25">
      <c r="A40" s="2"/>
      <c r="B40" s="2"/>
      <c r="C40" s="2"/>
      <c r="D40" s="2"/>
      <c r="E40" s="2"/>
      <c r="F40" s="2"/>
      <c r="G40" s="2"/>
      <c r="H40" s="2"/>
      <c r="I40" s="2"/>
      <c r="J40" s="2"/>
      <c r="K40" s="2"/>
      <c r="L40" s="2"/>
      <c r="M40" s="2"/>
      <c r="N40" s="2"/>
      <c r="O40" s="1"/>
      <c r="P40" s="1"/>
      <c r="Q40" s="1"/>
      <c r="R40" s="14"/>
    </row>
    <row r="41" spans="1:18" x14ac:dyDescent="0.25">
      <c r="A41" s="2"/>
      <c r="B41" s="2"/>
      <c r="C41" s="2"/>
      <c r="D41" s="2"/>
      <c r="E41" s="2"/>
      <c r="F41" s="2"/>
      <c r="G41" s="2"/>
      <c r="H41" s="2"/>
      <c r="I41" s="2"/>
      <c r="J41" s="2"/>
      <c r="K41" s="2"/>
      <c r="L41" s="2"/>
      <c r="M41" s="2"/>
      <c r="N41" s="2"/>
      <c r="O41" s="1"/>
      <c r="P41" s="1"/>
      <c r="Q41" s="1"/>
      <c r="R41" s="14"/>
    </row>
    <row r="42" spans="1:18" x14ac:dyDescent="0.25">
      <c r="A42" s="2"/>
      <c r="B42" s="2"/>
      <c r="C42" s="2"/>
      <c r="D42" s="2"/>
      <c r="E42" s="2"/>
      <c r="F42" s="2"/>
      <c r="G42" s="2"/>
      <c r="H42" s="2"/>
      <c r="I42" s="2"/>
      <c r="J42" s="2"/>
      <c r="K42" s="2"/>
      <c r="L42" s="2"/>
      <c r="M42" s="2"/>
      <c r="N42" s="2"/>
      <c r="O42" s="1"/>
      <c r="P42" s="1"/>
      <c r="Q42" s="1"/>
      <c r="R42" s="14"/>
    </row>
  </sheetData>
  <mergeCells count="2">
    <mergeCell ref="A38:N38"/>
    <mergeCell ref="A13:N13"/>
  </mergeCells>
  <pageMargins left="0.28000000000000003" right="0.56999999999999995" top="0.39" bottom="0.75" header="0.43" footer="0.3"/>
  <pageSetup paperSize="3" scale="90" fitToHeight="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5062-301B-443B-A7A1-47F31B00B7C8}">
  <sheetPr>
    <pageSetUpPr fitToPage="1"/>
  </sheetPr>
  <dimension ref="A1:G11"/>
  <sheetViews>
    <sheetView zoomScale="85" zoomScaleNormal="85" workbookViewId="0">
      <selection activeCell="F15" sqref="F15"/>
    </sheetView>
  </sheetViews>
  <sheetFormatPr defaultRowHeight="15" x14ac:dyDescent="0.25"/>
  <cols>
    <col min="1" max="1" width="9.42578125" customWidth="1"/>
    <col min="2" max="2" width="23.140625" customWidth="1"/>
    <col min="3" max="3" width="72.140625" customWidth="1"/>
    <col min="4" max="4" width="64.85546875" customWidth="1"/>
    <col min="5" max="5" width="16.140625" customWidth="1"/>
    <col min="6" max="6" width="59.7109375" customWidth="1"/>
    <col min="7" max="7" width="15.5703125" customWidth="1"/>
    <col min="8" max="8" width="4" customWidth="1"/>
    <col min="9" max="9" width="34.85546875" customWidth="1"/>
  </cols>
  <sheetData>
    <row r="1" spans="1:7" ht="18.75" x14ac:dyDescent="0.25">
      <c r="A1" s="297" t="s">
        <v>374</v>
      </c>
      <c r="B1" s="297"/>
      <c r="C1" s="297"/>
      <c r="D1" s="297"/>
      <c r="E1" s="297"/>
      <c r="F1" s="297"/>
    </row>
    <row r="2" spans="1:7" x14ac:dyDescent="0.25">
      <c r="A2" s="298"/>
      <c r="B2" s="298"/>
      <c r="C2" s="298"/>
      <c r="D2" s="298"/>
      <c r="E2" s="298"/>
    </row>
    <row r="3" spans="1:7" ht="27.75" customHeight="1" x14ac:dyDescent="0.25">
      <c r="A3" s="26" t="s">
        <v>185</v>
      </c>
      <c r="B3" s="26" t="s">
        <v>186</v>
      </c>
      <c r="C3" s="26" t="s">
        <v>187</v>
      </c>
      <c r="D3" s="26" t="s">
        <v>188</v>
      </c>
      <c r="E3" s="80" t="s">
        <v>427</v>
      </c>
      <c r="F3" s="26" t="s">
        <v>426</v>
      </c>
      <c r="G3" s="26" t="s">
        <v>435</v>
      </c>
    </row>
    <row r="4" spans="1:7" ht="69" customHeight="1" x14ac:dyDescent="0.25">
      <c r="A4" s="87" t="s">
        <v>4</v>
      </c>
      <c r="B4" s="88" t="s">
        <v>258</v>
      </c>
      <c r="C4" s="246" t="s">
        <v>404</v>
      </c>
      <c r="D4" s="87"/>
      <c r="E4" s="140"/>
      <c r="F4" s="214"/>
      <c r="G4" s="64"/>
    </row>
    <row r="6" spans="1:7" x14ac:dyDescent="0.25">
      <c r="C6" s="299" t="s">
        <v>306</v>
      </c>
      <c r="D6" s="300"/>
      <c r="E6" s="4"/>
    </row>
    <row r="7" spans="1:7" x14ac:dyDescent="0.25">
      <c r="C7" s="26" t="s">
        <v>189</v>
      </c>
      <c r="D7" s="26" t="s">
        <v>301</v>
      </c>
      <c r="E7" s="4"/>
    </row>
    <row r="8" spans="1:7" x14ac:dyDescent="0.25">
      <c r="C8" s="174" t="s">
        <v>30</v>
      </c>
      <c r="D8" s="174" t="s">
        <v>190</v>
      </c>
      <c r="E8" s="1"/>
    </row>
    <row r="9" spans="1:7" x14ac:dyDescent="0.25">
      <c r="C9" s="175" t="s">
        <v>307</v>
      </c>
      <c r="D9" s="175" t="s">
        <v>308</v>
      </c>
      <c r="E9" s="1"/>
    </row>
    <row r="10" spans="1:7" x14ac:dyDescent="0.25">
      <c r="C10" s="181" t="s">
        <v>309</v>
      </c>
      <c r="D10" s="182" t="s">
        <v>310</v>
      </c>
      <c r="E10" s="1"/>
    </row>
    <row r="11" spans="1:7" x14ac:dyDescent="0.25">
      <c r="D11" s="130"/>
      <c r="E11" s="1"/>
    </row>
  </sheetData>
  <mergeCells count="3">
    <mergeCell ref="A1:F1"/>
    <mergeCell ref="A2:E2"/>
    <mergeCell ref="C6:D6"/>
  </mergeCells>
  <pageMargins left="0.7" right="0.7" top="0.75" bottom="0.75" header="0.3" footer="0.3"/>
  <pageSetup paperSize="3" scale="79"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D609-3D13-486B-B440-B77D31E00296}">
  <sheetPr>
    <pageSetUpPr fitToPage="1"/>
  </sheetPr>
  <dimension ref="A1:X33"/>
  <sheetViews>
    <sheetView zoomScale="85" zoomScaleNormal="85" zoomScaleSheetLayoutView="90" workbookViewId="0">
      <selection activeCell="E2" sqref="E2"/>
    </sheetView>
  </sheetViews>
  <sheetFormatPr defaultColWidth="8.85546875" defaultRowHeight="15.75" x14ac:dyDescent="0.25"/>
  <cols>
    <col min="1" max="1" width="10" style="21" customWidth="1"/>
    <col min="2" max="2" width="14.5703125" style="21" bestFit="1" customWidth="1"/>
    <col min="3" max="3" width="15.140625" style="21" bestFit="1" customWidth="1"/>
    <col min="4" max="4" width="15.7109375" style="21" customWidth="1"/>
    <col min="5" max="5" width="35.42578125" style="24" customWidth="1"/>
    <col min="6" max="6" width="13.85546875" style="21" customWidth="1"/>
    <col min="7" max="7" width="21.85546875" style="21" customWidth="1"/>
    <col min="8" max="8" width="30.85546875" style="21" customWidth="1"/>
    <col min="9" max="9" width="19.5703125" style="21" customWidth="1"/>
    <col min="10" max="10" width="20.42578125" style="21" customWidth="1"/>
    <col min="11" max="11" width="27.140625" style="21" customWidth="1"/>
    <col min="12" max="12" width="4.85546875" style="21" customWidth="1"/>
    <col min="13" max="13" width="62.140625" style="21" customWidth="1"/>
    <col min="14" max="14" width="4.85546875" style="21" customWidth="1"/>
    <col min="15" max="15" width="78.42578125" style="21" customWidth="1"/>
    <col min="16" max="16" width="12.28515625" style="21" customWidth="1"/>
    <col min="17" max="17" width="15.140625" style="21" customWidth="1"/>
    <col min="18" max="18" width="15.85546875" style="21" customWidth="1"/>
    <col min="19" max="19" width="13.7109375" style="21" customWidth="1"/>
    <col min="20" max="21" width="13.5703125" style="21" customWidth="1"/>
    <col min="22" max="22" width="34.140625" style="21" customWidth="1"/>
    <col min="23" max="23" width="19.85546875" style="21" customWidth="1"/>
    <col min="24" max="16384" width="8.85546875" style="21"/>
  </cols>
  <sheetData>
    <row r="1" spans="1:24" ht="21" customHeight="1" x14ac:dyDescent="0.25">
      <c r="A1" s="296" t="s">
        <v>429</v>
      </c>
      <c r="B1" s="296"/>
      <c r="C1" s="296"/>
      <c r="D1" s="296"/>
      <c r="E1" s="296"/>
      <c r="F1" s="296"/>
      <c r="G1" s="296"/>
      <c r="H1" s="296"/>
      <c r="I1" s="296"/>
      <c r="J1" s="19"/>
      <c r="K1" s="19"/>
      <c r="L1" s="20"/>
      <c r="O1" s="304" t="s">
        <v>286</v>
      </c>
      <c r="P1" s="306" t="s">
        <v>112</v>
      </c>
      <c r="Q1" s="306"/>
      <c r="R1" s="306"/>
      <c r="S1" s="307" t="s">
        <v>287</v>
      </c>
      <c r="T1" s="307"/>
      <c r="U1" s="307"/>
      <c r="V1" s="307" t="s">
        <v>288</v>
      </c>
      <c r="W1" s="302" t="s">
        <v>289</v>
      </c>
    </row>
    <row r="2" spans="1:24" ht="59.25" customHeight="1" thickBot="1" x14ac:dyDescent="0.3">
      <c r="A2" s="209" t="s">
        <v>19</v>
      </c>
      <c r="B2" s="210" t="s">
        <v>5</v>
      </c>
      <c r="C2" s="210" t="s">
        <v>6</v>
      </c>
      <c r="D2" s="210" t="s">
        <v>20</v>
      </c>
      <c r="E2" s="210" t="s">
        <v>21</v>
      </c>
      <c r="F2" s="210" t="s">
        <v>17</v>
      </c>
      <c r="G2" s="210" t="s">
        <v>275</v>
      </c>
      <c r="H2" s="210" t="s">
        <v>22</v>
      </c>
      <c r="I2" s="210" t="s">
        <v>23</v>
      </c>
      <c r="J2" s="210" t="s">
        <v>24</v>
      </c>
      <c r="K2" s="211" t="s">
        <v>370</v>
      </c>
      <c r="L2" s="22"/>
      <c r="M2" s="259" t="s">
        <v>193</v>
      </c>
      <c r="O2" s="305"/>
      <c r="P2" s="247" t="s">
        <v>290</v>
      </c>
      <c r="Q2" s="247" t="s">
        <v>291</v>
      </c>
      <c r="R2" s="247" t="s">
        <v>292</v>
      </c>
      <c r="S2" s="247" t="s">
        <v>293</v>
      </c>
      <c r="T2" s="247" t="s">
        <v>294</v>
      </c>
      <c r="U2" s="247" t="s">
        <v>295</v>
      </c>
      <c r="V2" s="308"/>
      <c r="W2" s="303"/>
    </row>
    <row r="3" spans="1:24" ht="20.100000000000001" customHeight="1" x14ac:dyDescent="0.25">
      <c r="A3" s="202" t="s">
        <v>339</v>
      </c>
      <c r="B3" s="197">
        <v>37.204213690000003</v>
      </c>
      <c r="C3" s="197">
        <v>-77.455254060000001</v>
      </c>
      <c r="D3" s="198">
        <v>4.0542324086200003E-2</v>
      </c>
      <c r="E3" s="242" t="s">
        <v>340</v>
      </c>
      <c r="F3" s="197" t="s">
        <v>16</v>
      </c>
      <c r="G3" s="197" t="s">
        <v>13</v>
      </c>
      <c r="H3" s="244" t="s">
        <v>27</v>
      </c>
      <c r="I3" s="201" t="s">
        <v>368</v>
      </c>
      <c r="J3" s="200">
        <v>46044</v>
      </c>
      <c r="K3" s="203" t="s">
        <v>28</v>
      </c>
      <c r="L3" s="23"/>
      <c r="M3" s="96" t="s">
        <v>378</v>
      </c>
      <c r="O3" s="249"/>
      <c r="P3" s="250"/>
      <c r="Q3" s="250"/>
      <c r="R3" s="250"/>
      <c r="S3" s="250"/>
      <c r="T3" s="250"/>
      <c r="U3" s="250"/>
      <c r="V3" s="250"/>
      <c r="W3" s="251"/>
      <c r="X3" s="301"/>
    </row>
    <row r="4" spans="1:24" ht="20.100000000000001" customHeight="1" x14ac:dyDescent="0.25">
      <c r="A4" s="202" t="s">
        <v>342</v>
      </c>
      <c r="B4" s="197">
        <v>37.204204240000003</v>
      </c>
      <c r="C4" s="197">
        <v>-77.455148789999896</v>
      </c>
      <c r="D4" s="198">
        <v>9.3085508706599998E-2</v>
      </c>
      <c r="E4" s="242" t="s">
        <v>340</v>
      </c>
      <c r="F4" s="197" t="s">
        <v>16</v>
      </c>
      <c r="G4" s="197" t="s">
        <v>13</v>
      </c>
      <c r="H4" s="244" t="s">
        <v>27</v>
      </c>
      <c r="I4" s="199" t="s">
        <v>368</v>
      </c>
      <c r="J4" s="200">
        <v>46044</v>
      </c>
      <c r="K4" s="203" t="s">
        <v>28</v>
      </c>
      <c r="L4" s="1"/>
      <c r="O4" s="252"/>
      <c r="P4" s="248"/>
      <c r="Q4" s="248"/>
      <c r="R4" s="248"/>
      <c r="S4" s="248"/>
      <c r="T4" s="248"/>
      <c r="U4" s="248"/>
      <c r="V4" s="248"/>
      <c r="W4" s="253"/>
      <c r="X4" s="301"/>
    </row>
    <row r="5" spans="1:24" ht="20.100000000000001" customHeight="1" x14ac:dyDescent="0.25">
      <c r="A5" s="202" t="s">
        <v>343</v>
      </c>
      <c r="B5" s="197">
        <v>37.204489240000001</v>
      </c>
      <c r="C5" s="197">
        <v>-77.455045729999895</v>
      </c>
      <c r="D5" s="198">
        <v>1.01486185885</v>
      </c>
      <c r="E5" s="242" t="s">
        <v>340</v>
      </c>
      <c r="F5" s="197" t="s">
        <v>16</v>
      </c>
      <c r="G5" s="197" t="s">
        <v>13</v>
      </c>
      <c r="H5" s="244" t="s">
        <v>27</v>
      </c>
      <c r="I5" s="199" t="s">
        <v>368</v>
      </c>
      <c r="J5" s="200">
        <v>46044</v>
      </c>
      <c r="K5" s="203" t="s">
        <v>28</v>
      </c>
      <c r="L5" s="1"/>
      <c r="O5" s="252"/>
      <c r="P5" s="248"/>
      <c r="Q5" s="248"/>
      <c r="R5" s="248"/>
      <c r="S5" s="248"/>
      <c r="T5" s="248"/>
      <c r="U5" s="248"/>
      <c r="V5" s="248"/>
      <c r="W5" s="253"/>
    </row>
    <row r="6" spans="1:24" ht="20.100000000000001" customHeight="1" x14ac:dyDescent="0.25">
      <c r="A6" s="202" t="s">
        <v>369</v>
      </c>
      <c r="B6" s="197">
        <v>37.205016469999897</v>
      </c>
      <c r="C6" s="197">
        <v>-77.4547540599999</v>
      </c>
      <c r="D6" s="198">
        <v>0.5</v>
      </c>
      <c r="E6" s="242" t="s">
        <v>340</v>
      </c>
      <c r="F6" s="197" t="s">
        <v>16</v>
      </c>
      <c r="G6" s="197" t="s">
        <v>13</v>
      </c>
      <c r="H6" s="244" t="s">
        <v>27</v>
      </c>
      <c r="I6" s="199" t="s">
        <v>368</v>
      </c>
      <c r="J6" s="200">
        <v>46044</v>
      </c>
      <c r="K6" s="203" t="s">
        <v>28</v>
      </c>
      <c r="L6" s="1"/>
      <c r="O6" s="252"/>
      <c r="P6" s="248"/>
      <c r="Q6" s="248"/>
      <c r="R6" s="248"/>
      <c r="S6" s="248"/>
      <c r="T6" s="248"/>
      <c r="U6" s="248"/>
      <c r="V6" s="248"/>
      <c r="W6" s="253"/>
    </row>
    <row r="7" spans="1:24" ht="20.100000000000001" customHeight="1" x14ac:dyDescent="0.25">
      <c r="A7" s="202" t="s">
        <v>344</v>
      </c>
      <c r="B7" s="197">
        <v>37.205221739999899</v>
      </c>
      <c r="C7" s="197">
        <v>-77.454794899999897</v>
      </c>
      <c r="D7" s="198">
        <v>0.62</v>
      </c>
      <c r="E7" s="242" t="s">
        <v>340</v>
      </c>
      <c r="F7" s="197" t="s">
        <v>16</v>
      </c>
      <c r="G7" s="197" t="s">
        <v>13</v>
      </c>
      <c r="H7" s="244" t="s">
        <v>33</v>
      </c>
      <c r="I7" s="199" t="s">
        <v>368</v>
      </c>
      <c r="J7" s="200">
        <v>46044</v>
      </c>
      <c r="K7" s="203" t="s">
        <v>28</v>
      </c>
      <c r="L7" s="1"/>
      <c r="O7" s="252"/>
      <c r="P7" s="248"/>
      <c r="Q7" s="248"/>
      <c r="R7" s="248"/>
      <c r="S7" s="248"/>
      <c r="T7" s="248"/>
      <c r="U7" s="248"/>
      <c r="V7" s="248"/>
      <c r="W7" s="253"/>
    </row>
    <row r="8" spans="1:24" ht="20.100000000000001" customHeight="1" x14ac:dyDescent="0.25">
      <c r="A8" s="202" t="s">
        <v>345</v>
      </c>
      <c r="B8" s="197">
        <v>37.205630079999899</v>
      </c>
      <c r="C8" s="197">
        <v>-77.454854339999898</v>
      </c>
      <c r="D8" s="198">
        <v>0.95390315689399996</v>
      </c>
      <c r="E8" s="242" t="s">
        <v>340</v>
      </c>
      <c r="F8" s="197" t="s">
        <v>16</v>
      </c>
      <c r="G8" s="197" t="s">
        <v>13</v>
      </c>
      <c r="H8" s="244" t="s">
        <v>27</v>
      </c>
      <c r="I8" s="199" t="s">
        <v>368</v>
      </c>
      <c r="J8" s="200">
        <v>46044</v>
      </c>
      <c r="K8" s="203" t="s">
        <v>28</v>
      </c>
      <c r="L8" s="1"/>
      <c r="O8" s="252"/>
      <c r="P8" s="248"/>
      <c r="Q8" s="248"/>
      <c r="R8" s="248"/>
      <c r="S8" s="248"/>
      <c r="T8" s="248"/>
      <c r="U8" s="248"/>
      <c r="V8" s="248"/>
      <c r="W8" s="253"/>
    </row>
    <row r="9" spans="1:24" ht="20.100000000000001" customHeight="1" x14ac:dyDescent="0.25">
      <c r="A9" s="202" t="s">
        <v>346</v>
      </c>
      <c r="B9" s="197">
        <v>37.20643063</v>
      </c>
      <c r="C9" s="197">
        <v>-77.454740729999898</v>
      </c>
      <c r="D9" s="198">
        <v>1.22759797904</v>
      </c>
      <c r="E9" s="242" t="s">
        <v>340</v>
      </c>
      <c r="F9" s="197" t="s">
        <v>16</v>
      </c>
      <c r="G9" s="197" t="s">
        <v>13</v>
      </c>
      <c r="H9" s="244" t="s">
        <v>36</v>
      </c>
      <c r="I9" s="199" t="s">
        <v>368</v>
      </c>
      <c r="J9" s="200">
        <v>46043</v>
      </c>
      <c r="K9" s="203" t="s">
        <v>28</v>
      </c>
      <c r="L9" s="1"/>
      <c r="O9" s="252"/>
      <c r="P9" s="248"/>
      <c r="Q9" s="248"/>
      <c r="R9" s="248"/>
      <c r="S9" s="248"/>
      <c r="T9" s="248"/>
      <c r="U9" s="248"/>
      <c r="V9" s="248"/>
      <c r="W9" s="253"/>
    </row>
    <row r="10" spans="1:24" ht="20.100000000000001" customHeight="1" x14ac:dyDescent="0.25">
      <c r="A10" s="202" t="s">
        <v>347</v>
      </c>
      <c r="B10" s="197">
        <v>37.207077859999899</v>
      </c>
      <c r="C10" s="197">
        <v>-77.455254060000001</v>
      </c>
      <c r="D10" s="198">
        <v>0.74315267293599996</v>
      </c>
      <c r="E10" s="242" t="s">
        <v>340</v>
      </c>
      <c r="F10" s="197" t="s">
        <v>16</v>
      </c>
      <c r="G10" s="197" t="s">
        <v>13</v>
      </c>
      <c r="H10" s="244" t="s">
        <v>36</v>
      </c>
      <c r="I10" s="199" t="s">
        <v>368</v>
      </c>
      <c r="J10" s="200">
        <v>46043</v>
      </c>
      <c r="K10" s="203" t="s">
        <v>28</v>
      </c>
      <c r="L10" s="1"/>
      <c r="O10" s="252"/>
      <c r="P10" s="248"/>
      <c r="Q10" s="248"/>
      <c r="R10" s="248"/>
      <c r="S10" s="248"/>
      <c r="T10" s="248"/>
      <c r="U10" s="248"/>
      <c r="V10" s="248"/>
      <c r="W10" s="253"/>
    </row>
    <row r="11" spans="1:24" ht="20.100000000000001" customHeight="1" x14ac:dyDescent="0.25">
      <c r="A11" s="202" t="s">
        <v>348</v>
      </c>
      <c r="B11" s="197">
        <v>37.207790629999899</v>
      </c>
      <c r="C11" s="197">
        <v>-77.455779620000001</v>
      </c>
      <c r="D11" s="198">
        <v>0.29677377786499998</v>
      </c>
      <c r="E11" s="242" t="s">
        <v>340</v>
      </c>
      <c r="F11" s="197" t="s">
        <v>16</v>
      </c>
      <c r="G11" s="197" t="s">
        <v>13</v>
      </c>
      <c r="H11" s="244" t="s">
        <v>36</v>
      </c>
      <c r="I11" s="199" t="s">
        <v>368</v>
      </c>
      <c r="J11" s="200">
        <v>46043</v>
      </c>
      <c r="K11" s="203" t="s">
        <v>28</v>
      </c>
      <c r="L11" s="1"/>
      <c r="O11" s="252"/>
      <c r="P11" s="248"/>
      <c r="Q11" s="248"/>
      <c r="R11" s="248"/>
      <c r="S11" s="248"/>
      <c r="T11" s="248"/>
      <c r="U11" s="248"/>
      <c r="V11" s="248"/>
      <c r="W11" s="253"/>
    </row>
    <row r="12" spans="1:24" ht="20.100000000000001" customHeight="1" x14ac:dyDescent="0.25">
      <c r="A12" s="202" t="s">
        <v>349</v>
      </c>
      <c r="B12" s="197">
        <v>37.208169239999897</v>
      </c>
      <c r="C12" s="197">
        <v>-77.455953510000001</v>
      </c>
      <c r="D12" s="198">
        <v>1.26933106419</v>
      </c>
      <c r="E12" s="242" t="s">
        <v>340</v>
      </c>
      <c r="F12" s="197" t="s">
        <v>16</v>
      </c>
      <c r="G12" s="197" t="s">
        <v>13</v>
      </c>
      <c r="H12" s="244" t="s">
        <v>36</v>
      </c>
      <c r="I12" s="199" t="s">
        <v>368</v>
      </c>
      <c r="J12" s="200">
        <v>46043</v>
      </c>
      <c r="K12" s="203" t="s">
        <v>28</v>
      </c>
      <c r="L12" s="1"/>
      <c r="O12" s="252"/>
      <c r="P12" s="248"/>
      <c r="Q12" s="248"/>
      <c r="R12" s="248"/>
      <c r="S12" s="248"/>
      <c r="T12" s="248"/>
      <c r="U12" s="248"/>
      <c r="V12" s="248"/>
      <c r="W12" s="253"/>
    </row>
    <row r="13" spans="1:24" ht="20.100000000000001" customHeight="1" x14ac:dyDescent="0.25">
      <c r="A13" s="202" t="s">
        <v>350</v>
      </c>
      <c r="B13" s="197">
        <v>37.208743409999897</v>
      </c>
      <c r="C13" s="197">
        <v>-77.456237119999898</v>
      </c>
      <c r="D13" s="198">
        <v>0.37127797747300001</v>
      </c>
      <c r="E13" s="242" t="s">
        <v>340</v>
      </c>
      <c r="F13" s="197" t="s">
        <v>16</v>
      </c>
      <c r="G13" s="197" t="s">
        <v>13</v>
      </c>
      <c r="H13" s="244" t="s">
        <v>36</v>
      </c>
      <c r="I13" s="199" t="s">
        <v>368</v>
      </c>
      <c r="J13" s="200">
        <v>46043</v>
      </c>
      <c r="K13" s="203" t="s">
        <v>28</v>
      </c>
      <c r="L13" s="1"/>
      <c r="O13" s="254" t="s">
        <v>384</v>
      </c>
      <c r="P13" s="140">
        <v>46043</v>
      </c>
      <c r="Q13" s="140">
        <v>46043</v>
      </c>
      <c r="R13" s="96">
        <v>46045</v>
      </c>
      <c r="S13" s="29" t="s">
        <v>85</v>
      </c>
      <c r="T13" s="29"/>
      <c r="U13" s="218"/>
      <c r="V13" s="60" t="s">
        <v>378</v>
      </c>
      <c r="W13" s="134" t="s">
        <v>330</v>
      </c>
    </row>
    <row r="14" spans="1:24" ht="20.100000000000001" customHeight="1" x14ac:dyDescent="0.25">
      <c r="A14" s="202" t="s">
        <v>351</v>
      </c>
      <c r="B14" s="197">
        <v>37.209606739999899</v>
      </c>
      <c r="C14" s="197">
        <v>-77.457137399999894</v>
      </c>
      <c r="D14" s="198">
        <v>0.88860781605399997</v>
      </c>
      <c r="E14" s="242" t="s">
        <v>340</v>
      </c>
      <c r="F14" s="197" t="s">
        <v>16</v>
      </c>
      <c r="G14" s="197" t="s">
        <v>85</v>
      </c>
      <c r="H14" s="242" t="s">
        <v>42</v>
      </c>
      <c r="I14" s="199" t="s">
        <v>368</v>
      </c>
      <c r="J14" s="200">
        <v>46044</v>
      </c>
      <c r="K14" s="203" t="s">
        <v>28</v>
      </c>
      <c r="L14" s="1"/>
      <c r="O14" s="252"/>
      <c r="P14" s="248"/>
      <c r="Q14" s="248"/>
      <c r="R14" s="248"/>
      <c r="S14" s="248"/>
      <c r="T14" s="248"/>
      <c r="U14" s="248"/>
      <c r="V14" s="248"/>
      <c r="W14" s="253"/>
    </row>
    <row r="15" spans="1:24" ht="20.100000000000001" customHeight="1" x14ac:dyDescent="0.25">
      <c r="A15" s="202" t="s">
        <v>352</v>
      </c>
      <c r="B15" s="197">
        <v>37.209905630000002</v>
      </c>
      <c r="C15" s="197">
        <v>-77.457295450000004</v>
      </c>
      <c r="D15" s="198">
        <v>0.56204673225299995</v>
      </c>
      <c r="E15" s="242" t="s">
        <v>340</v>
      </c>
      <c r="F15" s="197" t="s">
        <v>16</v>
      </c>
      <c r="G15" s="197" t="s">
        <v>85</v>
      </c>
      <c r="H15" s="242" t="s">
        <v>42</v>
      </c>
      <c r="I15" s="199" t="s">
        <v>368</v>
      </c>
      <c r="J15" s="200">
        <v>46043</v>
      </c>
      <c r="K15" s="203" t="s">
        <v>28</v>
      </c>
      <c r="L15" s="1"/>
      <c r="O15" s="252"/>
      <c r="P15" s="248"/>
      <c r="Q15" s="248"/>
      <c r="R15" s="248"/>
      <c r="S15" s="248"/>
      <c r="T15" s="248"/>
      <c r="U15" s="248"/>
      <c r="V15" s="248"/>
      <c r="W15" s="253"/>
    </row>
    <row r="16" spans="1:24" ht="20.100000000000001" customHeight="1" x14ac:dyDescent="0.25">
      <c r="A16" s="202" t="s">
        <v>353</v>
      </c>
      <c r="B16" s="197">
        <v>37.211115630000002</v>
      </c>
      <c r="C16" s="197">
        <v>-77.455159620000003</v>
      </c>
      <c r="D16" s="198">
        <v>4.63</v>
      </c>
      <c r="E16" s="242" t="s">
        <v>46</v>
      </c>
      <c r="F16" s="197" t="s">
        <v>16</v>
      </c>
      <c r="G16" s="197" t="s">
        <v>85</v>
      </c>
      <c r="H16" s="244" t="s">
        <v>27</v>
      </c>
      <c r="I16" s="199" t="s">
        <v>368</v>
      </c>
      <c r="J16" s="200">
        <v>46043</v>
      </c>
      <c r="K16" s="203" t="s">
        <v>28</v>
      </c>
      <c r="L16" s="1"/>
      <c r="O16" s="252"/>
      <c r="P16" s="248"/>
      <c r="Q16" s="248"/>
      <c r="R16" s="248"/>
      <c r="S16" s="248"/>
      <c r="T16" s="248"/>
      <c r="U16" s="248"/>
      <c r="V16" s="248"/>
      <c r="W16" s="253"/>
    </row>
    <row r="17" spans="1:23" ht="20.100000000000001" customHeight="1" x14ac:dyDescent="0.25">
      <c r="A17" s="202" t="s">
        <v>354</v>
      </c>
      <c r="B17" s="197">
        <v>37.21121119</v>
      </c>
      <c r="C17" s="197">
        <v>-77.454865170000005</v>
      </c>
      <c r="D17" s="198">
        <v>4.7131029608099997</v>
      </c>
      <c r="E17" s="242" t="s">
        <v>46</v>
      </c>
      <c r="F17" s="197" t="s">
        <v>16</v>
      </c>
      <c r="G17" s="197" t="s">
        <v>85</v>
      </c>
      <c r="H17" s="244" t="s">
        <v>47</v>
      </c>
      <c r="I17" s="199" t="s">
        <v>368</v>
      </c>
      <c r="J17" s="200">
        <v>46043</v>
      </c>
      <c r="K17" s="203" t="s">
        <v>28</v>
      </c>
      <c r="L17" s="1"/>
      <c r="O17" s="252"/>
      <c r="P17" s="248"/>
      <c r="Q17" s="248"/>
      <c r="R17" s="248"/>
      <c r="S17" s="248"/>
      <c r="T17" s="248"/>
      <c r="U17" s="248"/>
      <c r="V17" s="248"/>
      <c r="W17" s="253"/>
    </row>
    <row r="18" spans="1:23" ht="20.100000000000001" customHeight="1" x14ac:dyDescent="0.25">
      <c r="A18" s="202" t="s">
        <v>355</v>
      </c>
      <c r="B18" s="197">
        <v>37.212248240000001</v>
      </c>
      <c r="C18" s="197">
        <v>-77.451835869999897</v>
      </c>
      <c r="D18" s="198">
        <v>3.9774585894799999</v>
      </c>
      <c r="E18" s="242" t="s">
        <v>46</v>
      </c>
      <c r="F18" s="197" t="s">
        <v>16</v>
      </c>
      <c r="G18" s="197" t="s">
        <v>85</v>
      </c>
      <c r="H18" s="244" t="s">
        <v>27</v>
      </c>
      <c r="I18" s="199" t="s">
        <v>368</v>
      </c>
      <c r="J18" s="200">
        <v>46044</v>
      </c>
      <c r="K18" s="203" t="s">
        <v>28</v>
      </c>
      <c r="L18" s="1"/>
      <c r="O18" s="254" t="s">
        <v>379</v>
      </c>
      <c r="P18" s="140">
        <v>46044</v>
      </c>
      <c r="Q18" s="140">
        <v>46044</v>
      </c>
      <c r="R18" s="140">
        <v>46045</v>
      </c>
      <c r="S18" s="29" t="s">
        <v>85</v>
      </c>
      <c r="T18" s="29"/>
      <c r="U18" s="218"/>
      <c r="V18" s="60" t="s">
        <v>378</v>
      </c>
      <c r="W18" s="134" t="s">
        <v>330</v>
      </c>
    </row>
    <row r="19" spans="1:23" ht="20.100000000000001" customHeight="1" x14ac:dyDescent="0.25">
      <c r="A19" s="202" t="s">
        <v>356</v>
      </c>
      <c r="B19" s="197">
        <v>37.21272424</v>
      </c>
      <c r="C19" s="197">
        <v>-77.451996559999898</v>
      </c>
      <c r="D19" s="198">
        <v>0.190643329591</v>
      </c>
      <c r="E19" s="242" t="s">
        <v>46</v>
      </c>
      <c r="F19" s="197" t="s">
        <v>16</v>
      </c>
      <c r="G19" s="197" t="s">
        <v>85</v>
      </c>
      <c r="H19" s="244" t="s">
        <v>27</v>
      </c>
      <c r="I19" s="199" t="s">
        <v>368</v>
      </c>
      <c r="J19" s="200">
        <v>46044</v>
      </c>
      <c r="K19" s="203" t="s">
        <v>28</v>
      </c>
      <c r="O19" s="252"/>
      <c r="P19" s="248"/>
      <c r="Q19" s="248"/>
      <c r="R19" s="248"/>
      <c r="S19" s="248"/>
      <c r="T19" s="248"/>
      <c r="U19" s="248"/>
      <c r="V19" s="248"/>
      <c r="W19" s="253"/>
    </row>
    <row r="20" spans="1:23" ht="20.100000000000001" customHeight="1" x14ac:dyDescent="0.25">
      <c r="A20" s="202" t="s">
        <v>357</v>
      </c>
      <c r="B20" s="197">
        <v>37.212743959999898</v>
      </c>
      <c r="C20" s="197">
        <v>-77.451959059999893</v>
      </c>
      <c r="D20" s="198">
        <v>1.4631558354400001</v>
      </c>
      <c r="E20" s="242" t="s">
        <v>46</v>
      </c>
      <c r="F20" s="197" t="s">
        <v>16</v>
      </c>
      <c r="G20" s="197" t="s">
        <v>85</v>
      </c>
      <c r="H20" s="244" t="s">
        <v>27</v>
      </c>
      <c r="I20" s="199" t="s">
        <v>368</v>
      </c>
      <c r="J20" s="200">
        <v>46044</v>
      </c>
      <c r="K20" s="203" t="s">
        <v>28</v>
      </c>
      <c r="L20" s="1"/>
      <c r="O20" s="252"/>
      <c r="P20" s="248"/>
      <c r="Q20" s="248"/>
      <c r="R20" s="248"/>
      <c r="S20" s="248"/>
      <c r="T20" s="248"/>
      <c r="U20" s="248"/>
      <c r="V20" s="248"/>
      <c r="W20" s="253"/>
    </row>
    <row r="21" spans="1:23" ht="20.100000000000001" customHeight="1" x14ac:dyDescent="0.25">
      <c r="A21" s="202" t="s">
        <v>358</v>
      </c>
      <c r="B21" s="197">
        <v>37.212917040000001</v>
      </c>
      <c r="C21" s="197">
        <v>-77.451346020000003</v>
      </c>
      <c r="D21" s="198">
        <v>0.24884953594799999</v>
      </c>
      <c r="E21" s="242" t="s">
        <v>46</v>
      </c>
      <c r="F21" s="197" t="s">
        <v>16</v>
      </c>
      <c r="G21" s="197" t="s">
        <v>85</v>
      </c>
      <c r="H21" s="244" t="s">
        <v>27</v>
      </c>
      <c r="I21" s="199" t="s">
        <v>368</v>
      </c>
      <c r="J21" s="200">
        <v>46043</v>
      </c>
      <c r="K21" s="203" t="s">
        <v>28</v>
      </c>
      <c r="L21" s="1"/>
      <c r="O21" s="252"/>
      <c r="P21" s="248"/>
      <c r="Q21" s="248"/>
      <c r="R21" s="248"/>
      <c r="S21" s="248"/>
      <c r="T21" s="248"/>
      <c r="U21" s="248"/>
      <c r="V21" s="248"/>
      <c r="W21" s="253"/>
    </row>
    <row r="22" spans="1:23" ht="20.100000000000001" customHeight="1" x14ac:dyDescent="0.25">
      <c r="A22" s="202" t="s">
        <v>359</v>
      </c>
      <c r="B22" s="197">
        <v>37.214994519999898</v>
      </c>
      <c r="C22" s="197">
        <v>-77.453226560000004</v>
      </c>
      <c r="D22" s="198">
        <v>1.1206566867300001</v>
      </c>
      <c r="E22" s="242" t="s">
        <v>46</v>
      </c>
      <c r="F22" s="197" t="s">
        <v>16</v>
      </c>
      <c r="G22" s="197" t="s">
        <v>85</v>
      </c>
      <c r="H22" s="244" t="s">
        <v>36</v>
      </c>
      <c r="I22" s="199" t="s">
        <v>368</v>
      </c>
      <c r="J22" s="200">
        <v>46043</v>
      </c>
      <c r="K22" s="203" t="s">
        <v>28</v>
      </c>
      <c r="L22" s="1"/>
      <c r="O22" s="252"/>
      <c r="P22" s="248"/>
      <c r="Q22" s="248"/>
      <c r="R22" s="248"/>
      <c r="S22" s="248"/>
      <c r="T22" s="248"/>
      <c r="U22" s="248"/>
      <c r="V22" s="248"/>
      <c r="W22" s="253"/>
    </row>
    <row r="23" spans="1:23" ht="20.100000000000001" customHeight="1" x14ac:dyDescent="0.25">
      <c r="A23" s="202" t="s">
        <v>360</v>
      </c>
      <c r="B23" s="197">
        <v>37.211014239999898</v>
      </c>
      <c r="C23" s="197">
        <v>-77.447761009999894</v>
      </c>
      <c r="D23" s="198">
        <v>0.42021721854400002</v>
      </c>
      <c r="E23" s="242" t="s">
        <v>46</v>
      </c>
      <c r="F23" s="197" t="s">
        <v>16</v>
      </c>
      <c r="G23" s="197" t="s">
        <v>85</v>
      </c>
      <c r="H23" s="244" t="s">
        <v>36</v>
      </c>
      <c r="I23" s="199" t="s">
        <v>368</v>
      </c>
      <c r="J23" s="200">
        <v>46043</v>
      </c>
      <c r="K23" s="203" t="s">
        <v>28</v>
      </c>
      <c r="L23" s="1"/>
      <c r="O23" s="252"/>
      <c r="P23" s="248"/>
      <c r="Q23" s="248"/>
      <c r="R23" s="248"/>
      <c r="S23" s="248"/>
      <c r="T23" s="248"/>
      <c r="U23" s="248"/>
      <c r="V23" s="248"/>
      <c r="W23" s="253"/>
    </row>
    <row r="24" spans="1:23" ht="20.100000000000001" customHeight="1" x14ac:dyDescent="0.25">
      <c r="A24" s="202" t="s">
        <v>361</v>
      </c>
      <c r="B24" s="197">
        <v>37.21082174</v>
      </c>
      <c r="C24" s="197">
        <v>-77.447833230000001</v>
      </c>
      <c r="D24" s="198">
        <v>0.38538061115200001</v>
      </c>
      <c r="E24" s="242" t="s">
        <v>46</v>
      </c>
      <c r="F24" s="197" t="s">
        <v>16</v>
      </c>
      <c r="G24" s="197" t="s">
        <v>85</v>
      </c>
      <c r="H24" s="244" t="s">
        <v>36</v>
      </c>
      <c r="I24" s="199" t="s">
        <v>368</v>
      </c>
      <c r="J24" s="200">
        <v>46043</v>
      </c>
      <c r="K24" s="203" t="s">
        <v>28</v>
      </c>
      <c r="L24" s="1"/>
      <c r="O24" s="252"/>
      <c r="P24" s="248"/>
      <c r="Q24" s="248"/>
      <c r="R24" s="248"/>
      <c r="S24" s="248"/>
      <c r="T24" s="248"/>
      <c r="U24" s="248"/>
      <c r="V24" s="248"/>
      <c r="W24" s="253"/>
    </row>
    <row r="25" spans="1:23" ht="20.100000000000001" customHeight="1" x14ac:dyDescent="0.25">
      <c r="A25" s="202" t="s">
        <v>362</v>
      </c>
      <c r="B25" s="197">
        <v>37.210800910000003</v>
      </c>
      <c r="C25" s="197">
        <v>-77.447832120000001</v>
      </c>
      <c r="D25" s="198">
        <v>1.7068379381000001</v>
      </c>
      <c r="E25" s="242" t="s">
        <v>46</v>
      </c>
      <c r="F25" s="197" t="s">
        <v>16</v>
      </c>
      <c r="G25" s="197" t="s">
        <v>85</v>
      </c>
      <c r="H25" s="242" t="s">
        <v>55</v>
      </c>
      <c r="I25" s="199" t="s">
        <v>368</v>
      </c>
      <c r="J25" s="200">
        <v>46043</v>
      </c>
      <c r="K25" s="203" t="s">
        <v>28</v>
      </c>
      <c r="L25" s="1"/>
      <c r="O25" s="252"/>
      <c r="P25" s="248"/>
      <c r="Q25" s="248"/>
      <c r="R25" s="248"/>
      <c r="S25" s="248"/>
      <c r="T25" s="248"/>
      <c r="U25" s="248"/>
      <c r="V25" s="248"/>
      <c r="W25" s="253"/>
    </row>
    <row r="26" spans="1:23" ht="20.100000000000001" customHeight="1" x14ac:dyDescent="0.25">
      <c r="A26" s="202" t="s">
        <v>363</v>
      </c>
      <c r="B26" s="197">
        <v>37.206711470000002</v>
      </c>
      <c r="C26" s="197">
        <v>-77.447915179999896</v>
      </c>
      <c r="D26" s="198">
        <v>1.29657408392</v>
      </c>
      <c r="E26" s="242" t="s">
        <v>341</v>
      </c>
      <c r="F26" s="197" t="s">
        <v>16</v>
      </c>
      <c r="G26" s="197" t="s">
        <v>85</v>
      </c>
      <c r="H26" s="244" t="s">
        <v>57</v>
      </c>
      <c r="I26" s="199" t="s">
        <v>368</v>
      </c>
      <c r="J26" s="200">
        <v>46043</v>
      </c>
      <c r="K26" s="203" t="s">
        <v>28</v>
      </c>
      <c r="L26" s="1"/>
      <c r="O26" s="252"/>
      <c r="P26" s="248"/>
      <c r="Q26" s="248"/>
      <c r="R26" s="248"/>
      <c r="S26" s="248"/>
      <c r="T26" s="248"/>
      <c r="U26" s="248"/>
      <c r="V26" s="248"/>
      <c r="W26" s="253"/>
    </row>
    <row r="27" spans="1:23" ht="20.100000000000001" customHeight="1" x14ac:dyDescent="0.25">
      <c r="A27" s="202" t="s">
        <v>364</v>
      </c>
      <c r="B27" s="197">
        <v>37.2067620199999</v>
      </c>
      <c r="C27" s="197">
        <v>-77.4472860099999</v>
      </c>
      <c r="D27" s="198">
        <v>9.8636487474500004E-2</v>
      </c>
      <c r="E27" s="242" t="s">
        <v>341</v>
      </c>
      <c r="F27" s="197" t="s">
        <v>16</v>
      </c>
      <c r="G27" s="197" t="s">
        <v>85</v>
      </c>
      <c r="H27" s="244" t="s">
        <v>36</v>
      </c>
      <c r="I27" s="199" t="s">
        <v>368</v>
      </c>
      <c r="J27" s="200">
        <v>46043</v>
      </c>
      <c r="K27" s="203" t="s">
        <v>28</v>
      </c>
      <c r="L27" s="1"/>
      <c r="O27" s="252"/>
      <c r="P27" s="248"/>
      <c r="Q27" s="248"/>
      <c r="R27" s="248"/>
      <c r="S27" s="248"/>
      <c r="T27" s="248"/>
      <c r="U27" s="248"/>
      <c r="V27" s="248"/>
      <c r="W27" s="253"/>
    </row>
    <row r="28" spans="1:23" ht="20.100000000000001" customHeight="1" x14ac:dyDescent="0.25">
      <c r="A28" s="202" t="s">
        <v>365</v>
      </c>
      <c r="B28" s="197">
        <v>37.206556740000003</v>
      </c>
      <c r="C28" s="197">
        <v>-77.447498229999894</v>
      </c>
      <c r="D28" s="198">
        <v>0.170909183799</v>
      </c>
      <c r="E28" s="242" t="s">
        <v>341</v>
      </c>
      <c r="F28" s="197" t="s">
        <v>16</v>
      </c>
      <c r="G28" s="197" t="s">
        <v>85</v>
      </c>
      <c r="H28" s="244" t="s">
        <v>27</v>
      </c>
      <c r="I28" s="199" t="s">
        <v>368</v>
      </c>
      <c r="J28" s="200">
        <v>46044</v>
      </c>
      <c r="K28" s="203" t="s">
        <v>28</v>
      </c>
      <c r="L28" s="1"/>
      <c r="O28" s="254" t="s">
        <v>403</v>
      </c>
      <c r="P28" s="140">
        <v>46044</v>
      </c>
      <c r="Q28" s="140">
        <v>46044</v>
      </c>
      <c r="R28" s="140">
        <v>46051</v>
      </c>
      <c r="S28" s="29" t="s">
        <v>85</v>
      </c>
      <c r="T28" s="29"/>
      <c r="U28" s="218"/>
      <c r="V28" s="60" t="s">
        <v>378</v>
      </c>
      <c r="W28" s="134" t="s">
        <v>330</v>
      </c>
    </row>
    <row r="29" spans="1:23" ht="20.100000000000001" customHeight="1" x14ac:dyDescent="0.25">
      <c r="A29" s="202" t="s">
        <v>366</v>
      </c>
      <c r="B29" s="197">
        <v>37.2074450799999</v>
      </c>
      <c r="C29" s="197">
        <v>-77.445603790000007</v>
      </c>
      <c r="D29" s="198">
        <v>7.2304051758899996</v>
      </c>
      <c r="E29" s="242" t="s">
        <v>341</v>
      </c>
      <c r="F29" s="197" t="s">
        <v>16</v>
      </c>
      <c r="G29" s="197" t="s">
        <v>85</v>
      </c>
      <c r="H29" s="244" t="s">
        <v>57</v>
      </c>
      <c r="I29" s="199" t="s">
        <v>368</v>
      </c>
      <c r="J29" s="200">
        <v>46043</v>
      </c>
      <c r="K29" s="203" t="s">
        <v>28</v>
      </c>
      <c r="L29" s="1"/>
      <c r="O29" s="252"/>
      <c r="P29" s="248"/>
      <c r="Q29" s="248"/>
      <c r="R29" s="248"/>
      <c r="S29" s="248"/>
      <c r="T29" s="248"/>
      <c r="U29" s="248"/>
      <c r="V29" s="248"/>
      <c r="W29" s="253"/>
    </row>
    <row r="30" spans="1:23" ht="20.100000000000001" customHeight="1" x14ac:dyDescent="0.25">
      <c r="A30" s="204" t="s">
        <v>367</v>
      </c>
      <c r="B30" s="205">
        <v>37.206874239999898</v>
      </c>
      <c r="C30" s="205">
        <v>-77.448018230000002</v>
      </c>
      <c r="D30" s="206">
        <v>0.95858337423499995</v>
      </c>
      <c r="E30" s="243" t="s">
        <v>341</v>
      </c>
      <c r="F30" s="205" t="s">
        <v>16</v>
      </c>
      <c r="G30" s="205" t="s">
        <v>85</v>
      </c>
      <c r="H30" s="245" t="s">
        <v>62</v>
      </c>
      <c r="I30" s="207" t="s">
        <v>368</v>
      </c>
      <c r="J30" s="200">
        <v>46043</v>
      </c>
      <c r="K30" s="208" t="s">
        <v>28</v>
      </c>
      <c r="L30" s="1"/>
      <c r="O30" s="252"/>
      <c r="P30" s="248"/>
      <c r="Q30" s="248"/>
      <c r="R30" s="248"/>
      <c r="S30" s="248"/>
      <c r="T30" s="248"/>
      <c r="U30" s="248"/>
      <c r="V30" s="248"/>
      <c r="W30" s="253"/>
    </row>
    <row r="31" spans="1:23" ht="20.100000000000001" customHeight="1" x14ac:dyDescent="0.25">
      <c r="A31" s="204" t="s">
        <v>381</v>
      </c>
      <c r="B31" s="205">
        <v>37.213079999999998</v>
      </c>
      <c r="C31" s="205">
        <v>-7745146</v>
      </c>
      <c r="D31" s="206">
        <v>11.5</v>
      </c>
      <c r="E31" s="243" t="s">
        <v>46</v>
      </c>
      <c r="F31" s="205" t="s">
        <v>16</v>
      </c>
      <c r="G31" s="205" t="s">
        <v>85</v>
      </c>
      <c r="H31" s="245" t="s">
        <v>62</v>
      </c>
      <c r="I31" s="207" t="s">
        <v>368</v>
      </c>
      <c r="J31" s="200">
        <v>46043</v>
      </c>
      <c r="K31" s="208" t="s">
        <v>28</v>
      </c>
      <c r="O31" s="252"/>
      <c r="P31" s="248"/>
      <c r="Q31" s="248"/>
      <c r="R31" s="248"/>
      <c r="S31" s="248"/>
      <c r="T31" s="248"/>
      <c r="U31" s="248"/>
      <c r="V31" s="248"/>
      <c r="W31" s="253"/>
    </row>
    <row r="32" spans="1:23" ht="20.100000000000001" customHeight="1" x14ac:dyDescent="0.25">
      <c r="A32" s="204" t="s">
        <v>382</v>
      </c>
      <c r="B32" s="205">
        <v>37.214010000000002</v>
      </c>
      <c r="C32" s="205">
        <v>-77.450940000000003</v>
      </c>
      <c r="D32" s="206">
        <v>0.05</v>
      </c>
      <c r="E32" s="243" t="s">
        <v>46</v>
      </c>
      <c r="F32" s="205" t="s">
        <v>16</v>
      </c>
      <c r="G32" s="205" t="s">
        <v>85</v>
      </c>
      <c r="H32" s="245" t="s">
        <v>62</v>
      </c>
      <c r="I32" s="207" t="s">
        <v>368</v>
      </c>
      <c r="J32" s="200">
        <v>46043</v>
      </c>
      <c r="K32" s="208" t="s">
        <v>28</v>
      </c>
      <c r="O32" s="252"/>
      <c r="P32" s="248"/>
      <c r="Q32" s="248"/>
      <c r="R32" s="248"/>
      <c r="S32" s="248"/>
      <c r="T32" s="248"/>
      <c r="U32" s="248"/>
      <c r="V32" s="248"/>
      <c r="W32" s="253"/>
    </row>
    <row r="33" spans="1:23" ht="20.100000000000001" customHeight="1" thickBot="1" x14ac:dyDescent="0.3">
      <c r="A33" s="204" t="s">
        <v>383</v>
      </c>
      <c r="B33" s="205">
        <v>37.206119999999999</v>
      </c>
      <c r="C33" s="205">
        <v>-77.448650000000001</v>
      </c>
      <c r="D33" s="206">
        <v>18.649999999999999</v>
      </c>
      <c r="E33" s="243" t="s">
        <v>341</v>
      </c>
      <c r="F33" s="205" t="s">
        <v>16</v>
      </c>
      <c r="G33" s="205" t="s">
        <v>85</v>
      </c>
      <c r="H33" s="245" t="s">
        <v>388</v>
      </c>
      <c r="I33" s="207" t="s">
        <v>368</v>
      </c>
      <c r="J33" s="200">
        <v>46043</v>
      </c>
      <c r="K33" s="208" t="s">
        <v>28</v>
      </c>
      <c r="O33" s="255"/>
      <c r="P33" s="256"/>
      <c r="Q33" s="256"/>
      <c r="R33" s="256"/>
      <c r="S33" s="256"/>
      <c r="T33" s="256"/>
      <c r="U33" s="256"/>
      <c r="V33" s="256"/>
      <c r="W33" s="257"/>
    </row>
  </sheetData>
  <mergeCells count="7">
    <mergeCell ref="X3:X4"/>
    <mergeCell ref="A1:I1"/>
    <mergeCell ref="W1:W2"/>
    <mergeCell ref="O1:O2"/>
    <mergeCell ref="P1:R1"/>
    <mergeCell ref="S1:U1"/>
    <mergeCell ref="V1:V2"/>
  </mergeCells>
  <phoneticPr fontId="30" type="noConversion"/>
  <pageMargins left="0.7" right="0.7" top="0.75" bottom="0.75" header="0.3" footer="0.3"/>
  <pageSetup paperSize="3" scale="86" fitToHeight="0" orientation="landscape"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5B7C-82F4-4981-9BF0-5C2AECAC3704}">
  <sheetPr>
    <pageSetUpPr fitToPage="1"/>
  </sheetPr>
  <dimension ref="A1:E40"/>
  <sheetViews>
    <sheetView topLeftCell="A9" zoomScale="70" zoomScaleNormal="70" zoomScaleSheetLayoutView="55" workbookViewId="0">
      <selection activeCell="C14" sqref="C14"/>
    </sheetView>
  </sheetViews>
  <sheetFormatPr defaultRowHeight="15" x14ac:dyDescent="0.25"/>
  <cols>
    <col min="1" max="1" width="20" customWidth="1"/>
    <col min="2" max="2" width="89.42578125" customWidth="1"/>
    <col min="3" max="3" width="116" customWidth="1"/>
    <col min="4" max="4" width="25.42578125" customWidth="1"/>
    <col min="5" max="5" width="60.42578125" customWidth="1"/>
    <col min="6" max="6" width="9.7109375" customWidth="1"/>
    <col min="7" max="7" width="3.85546875" customWidth="1"/>
  </cols>
  <sheetData>
    <row r="1" spans="1:5" ht="18.75" x14ac:dyDescent="0.3">
      <c r="A1" s="91" t="s">
        <v>373</v>
      </c>
      <c r="B1" s="91"/>
      <c r="C1" s="91"/>
      <c r="D1" s="91"/>
    </row>
    <row r="2" spans="1:5" ht="28.5" customHeight="1" x14ac:dyDescent="0.3">
      <c r="A2" s="91"/>
      <c r="B2" s="91"/>
      <c r="C2" s="91"/>
      <c r="D2" s="91"/>
    </row>
    <row r="3" spans="1:5" s="93" customFormat="1" ht="61.9" customHeight="1" x14ac:dyDescent="0.25">
      <c r="A3" s="80" t="s">
        <v>19</v>
      </c>
      <c r="B3" s="80" t="s">
        <v>25</v>
      </c>
      <c r="C3" s="92" t="s">
        <v>191</v>
      </c>
      <c r="D3" s="92" t="s">
        <v>192</v>
      </c>
      <c r="E3" s="80" t="s">
        <v>425</v>
      </c>
    </row>
    <row r="4" spans="1:5" s="93" customFormat="1" ht="51" x14ac:dyDescent="0.25">
      <c r="A4" s="88" t="s">
        <v>26</v>
      </c>
      <c r="B4" s="238" t="s">
        <v>409</v>
      </c>
      <c r="C4" s="102"/>
      <c r="D4" s="94"/>
      <c r="E4" s="95"/>
    </row>
    <row r="5" spans="1:5" s="93" customFormat="1" ht="50.1" customHeight="1" x14ac:dyDescent="0.25">
      <c r="A5" s="89" t="s">
        <v>29</v>
      </c>
      <c r="B5" s="240" t="s">
        <v>416</v>
      </c>
      <c r="C5" s="90"/>
      <c r="D5" s="97"/>
      <c r="E5" s="98"/>
    </row>
    <row r="6" spans="1:5" s="93" customFormat="1" ht="50.1" customHeight="1" x14ac:dyDescent="0.25">
      <c r="A6" s="88" t="s">
        <v>31</v>
      </c>
      <c r="B6" s="239" t="s">
        <v>30</v>
      </c>
      <c r="C6" s="102"/>
      <c r="D6" s="94"/>
      <c r="E6" s="95"/>
    </row>
    <row r="7" spans="1:5" s="93" customFormat="1" ht="50.1" customHeight="1" x14ac:dyDescent="0.25">
      <c r="A7" s="89" t="s">
        <v>32</v>
      </c>
      <c r="B7" s="258" t="s">
        <v>410</v>
      </c>
      <c r="C7" s="90"/>
      <c r="D7" s="97"/>
      <c r="E7" s="98"/>
    </row>
    <row r="8" spans="1:5" s="93" customFormat="1" ht="50.1" customHeight="1" x14ac:dyDescent="0.25">
      <c r="A8" s="88" t="s">
        <v>34</v>
      </c>
      <c r="B8" s="239" t="s">
        <v>30</v>
      </c>
      <c r="C8" s="102"/>
      <c r="D8" s="94"/>
      <c r="E8" s="95"/>
    </row>
    <row r="9" spans="1:5" s="93" customFormat="1" ht="50.1" customHeight="1" x14ac:dyDescent="0.25">
      <c r="A9" s="89" t="s">
        <v>35</v>
      </c>
      <c r="B9" s="239" t="s">
        <v>417</v>
      </c>
      <c r="C9" s="90"/>
      <c r="D9" s="97"/>
      <c r="E9" s="98"/>
    </row>
    <row r="10" spans="1:5" s="93" customFormat="1" ht="50.1" customHeight="1" x14ac:dyDescent="0.25">
      <c r="A10" s="88" t="s">
        <v>37</v>
      </c>
      <c r="B10" s="239" t="s">
        <v>407</v>
      </c>
      <c r="C10" s="102"/>
      <c r="D10" s="94"/>
      <c r="E10" s="95"/>
    </row>
    <row r="11" spans="1:5" s="93" customFormat="1" ht="53.25" customHeight="1" x14ac:dyDescent="0.25">
      <c r="A11" s="89" t="s">
        <v>38</v>
      </c>
      <c r="B11" s="239" t="s">
        <v>30</v>
      </c>
      <c r="C11" s="90"/>
      <c r="D11" s="97"/>
      <c r="E11" s="98"/>
    </row>
    <row r="12" spans="1:5" s="93" customFormat="1" ht="50.1" customHeight="1" x14ac:dyDescent="0.25">
      <c r="A12" s="88" t="s">
        <v>39</v>
      </c>
      <c r="B12" s="240" t="s">
        <v>421</v>
      </c>
      <c r="C12" s="102"/>
      <c r="D12" s="94"/>
      <c r="E12" s="95"/>
    </row>
    <row r="13" spans="1:5" s="93" customFormat="1" ht="50.1" customHeight="1" x14ac:dyDescent="0.25">
      <c r="A13" s="89" t="s">
        <v>40</v>
      </c>
      <c r="B13" s="239" t="s">
        <v>30</v>
      </c>
      <c r="C13" s="90"/>
      <c r="D13" s="97"/>
      <c r="E13" s="98"/>
    </row>
    <row r="14" spans="1:5" s="93" customFormat="1" ht="50.1" customHeight="1" x14ac:dyDescent="0.25">
      <c r="A14" s="88" t="s">
        <v>41</v>
      </c>
      <c r="B14" s="239" t="s">
        <v>30</v>
      </c>
      <c r="C14" s="102"/>
      <c r="D14" s="94"/>
      <c r="E14" s="95"/>
    </row>
    <row r="15" spans="1:5" s="93" customFormat="1" ht="50.1" customHeight="1" x14ac:dyDescent="0.25">
      <c r="A15" s="89" t="s">
        <v>43</v>
      </c>
      <c r="B15" s="241" t="s">
        <v>405</v>
      </c>
      <c r="C15" s="90"/>
      <c r="D15" s="97"/>
      <c r="E15" s="98"/>
    </row>
    <row r="16" spans="1:5" s="93" customFormat="1" ht="50.1" customHeight="1" x14ac:dyDescent="0.25">
      <c r="A16" s="88" t="s">
        <v>44</v>
      </c>
      <c r="B16" s="240" t="s">
        <v>422</v>
      </c>
      <c r="C16" s="102"/>
      <c r="D16" s="94"/>
      <c r="E16" s="95"/>
    </row>
    <row r="17" spans="1:5" s="93" customFormat="1" ht="50.1" customHeight="1" x14ac:dyDescent="0.25">
      <c r="A17" s="89" t="s">
        <v>45</v>
      </c>
      <c r="B17" s="239" t="s">
        <v>30</v>
      </c>
      <c r="C17" s="90"/>
      <c r="D17" s="97"/>
      <c r="E17" s="98"/>
    </row>
    <row r="18" spans="1:5" s="93" customFormat="1" ht="50.1" customHeight="1" x14ac:dyDescent="0.25">
      <c r="A18" s="88" t="s">
        <v>48</v>
      </c>
      <c r="B18" s="239" t="s">
        <v>30</v>
      </c>
      <c r="C18" s="102"/>
      <c r="D18" s="94"/>
      <c r="E18" s="95"/>
    </row>
    <row r="19" spans="1:5" s="93" customFormat="1" ht="50.1" customHeight="1" x14ac:dyDescent="0.25">
      <c r="A19" s="89" t="s">
        <v>259</v>
      </c>
      <c r="B19" s="240" t="s">
        <v>423</v>
      </c>
      <c r="C19" s="90"/>
      <c r="D19" s="97"/>
      <c r="E19" s="98"/>
    </row>
    <row r="20" spans="1:5" s="93" customFormat="1" ht="50.1" customHeight="1" x14ac:dyDescent="0.25">
      <c r="A20" s="88" t="s">
        <v>49</v>
      </c>
      <c r="B20" s="258" t="s">
        <v>411</v>
      </c>
      <c r="C20" s="102"/>
      <c r="D20" s="94"/>
      <c r="E20" s="95"/>
    </row>
    <row r="21" spans="1:5" s="93" customFormat="1" ht="50.1" customHeight="1" x14ac:dyDescent="0.25">
      <c r="A21" s="89" t="s">
        <v>50</v>
      </c>
      <c r="B21" s="239" t="s">
        <v>30</v>
      </c>
      <c r="C21" s="90"/>
      <c r="D21" s="97"/>
      <c r="E21" s="98"/>
    </row>
    <row r="22" spans="1:5" s="93" customFormat="1" ht="50.1" customHeight="1" x14ac:dyDescent="0.25">
      <c r="A22" s="88" t="s">
        <v>51</v>
      </c>
      <c r="B22" s="238" t="s">
        <v>415</v>
      </c>
      <c r="C22" s="102"/>
      <c r="D22" s="94"/>
      <c r="E22" s="95"/>
    </row>
    <row r="23" spans="1:5" s="93" customFormat="1" ht="50.1" customHeight="1" x14ac:dyDescent="0.25">
      <c r="A23" s="89" t="s">
        <v>52</v>
      </c>
      <c r="B23" s="240" t="s">
        <v>420</v>
      </c>
      <c r="C23" s="90"/>
      <c r="D23" s="97"/>
      <c r="E23" s="98"/>
    </row>
    <row r="24" spans="1:5" s="93" customFormat="1" ht="50.1" customHeight="1" x14ac:dyDescent="0.25">
      <c r="A24" s="88" t="s">
        <v>53</v>
      </c>
      <c r="B24" s="239" t="s">
        <v>30</v>
      </c>
      <c r="C24" s="102"/>
      <c r="D24" s="102"/>
      <c r="E24" s="96"/>
    </row>
    <row r="25" spans="1:5" s="93" customFormat="1" ht="50.1" customHeight="1" x14ac:dyDescent="0.25">
      <c r="A25" s="89" t="s">
        <v>54</v>
      </c>
      <c r="B25" s="239" t="s">
        <v>30</v>
      </c>
      <c r="C25" s="90"/>
      <c r="D25" s="90"/>
      <c r="E25" s="99"/>
    </row>
    <row r="26" spans="1:5" s="93" customFormat="1" ht="50.1" customHeight="1" x14ac:dyDescent="0.25">
      <c r="A26" s="88" t="s">
        <v>56</v>
      </c>
      <c r="B26" s="240" t="s">
        <v>419</v>
      </c>
      <c r="C26" s="102"/>
      <c r="D26" s="102"/>
      <c r="E26" s="96"/>
    </row>
    <row r="27" spans="1:5" s="93" customFormat="1" ht="50.1" customHeight="1" x14ac:dyDescent="0.25">
      <c r="A27" s="89" t="s">
        <v>58</v>
      </c>
      <c r="B27" s="239" t="s">
        <v>30</v>
      </c>
      <c r="C27" s="90"/>
      <c r="D27" s="90"/>
      <c r="E27" s="99"/>
    </row>
    <row r="28" spans="1:5" s="93" customFormat="1" ht="50.1" customHeight="1" x14ac:dyDescent="0.25">
      <c r="A28" s="88" t="s">
        <v>59</v>
      </c>
      <c r="B28" s="239" t="s">
        <v>30</v>
      </c>
      <c r="C28" s="102"/>
      <c r="D28" s="102"/>
      <c r="E28" s="96"/>
    </row>
    <row r="29" spans="1:5" s="93" customFormat="1" ht="50.1" customHeight="1" x14ac:dyDescent="0.25">
      <c r="A29" s="89" t="s">
        <v>60</v>
      </c>
      <c r="B29" s="238" t="s">
        <v>412</v>
      </c>
      <c r="C29" s="90"/>
      <c r="D29" s="90"/>
      <c r="E29" s="99"/>
    </row>
    <row r="30" spans="1:5" s="93" customFormat="1" ht="50.1" customHeight="1" x14ac:dyDescent="0.25">
      <c r="A30" s="88" t="s">
        <v>61</v>
      </c>
      <c r="B30" s="239" t="s">
        <v>30</v>
      </c>
      <c r="C30" s="102"/>
      <c r="D30" s="102"/>
      <c r="E30" s="96"/>
    </row>
    <row r="31" spans="1:5" s="93" customFormat="1" ht="50.1" customHeight="1" x14ac:dyDescent="0.25">
      <c r="A31" s="89" t="s">
        <v>63</v>
      </c>
      <c r="B31" s="238" t="s">
        <v>413</v>
      </c>
      <c r="C31" s="90"/>
      <c r="D31" s="90"/>
      <c r="E31" s="99"/>
    </row>
    <row r="32" spans="1:5" s="93" customFormat="1" ht="50.1" customHeight="1" x14ac:dyDescent="0.25">
      <c r="A32" s="88" t="s">
        <v>400</v>
      </c>
      <c r="B32" s="240" t="s">
        <v>418</v>
      </c>
      <c r="C32" s="102"/>
      <c r="D32" s="102"/>
      <c r="E32" s="96"/>
    </row>
    <row r="33" spans="1:5" s="93" customFormat="1" ht="50.1" customHeight="1" x14ac:dyDescent="0.25">
      <c r="A33" s="89" t="s">
        <v>401</v>
      </c>
      <c r="B33" s="238" t="s">
        <v>414</v>
      </c>
      <c r="C33" s="90"/>
      <c r="D33" s="90"/>
      <c r="E33" s="99"/>
    </row>
    <row r="34" spans="1:5" s="93" customFormat="1" ht="50.1" customHeight="1" x14ac:dyDescent="0.25">
      <c r="A34" s="88" t="s">
        <v>402</v>
      </c>
      <c r="B34" s="240" t="s">
        <v>424</v>
      </c>
      <c r="C34" s="102"/>
      <c r="D34" s="102"/>
      <c r="E34" s="96"/>
    </row>
    <row r="36" spans="1:5" ht="24.95" customHeight="1" x14ac:dyDescent="0.25">
      <c r="A36" s="4"/>
      <c r="B36" s="180" t="s">
        <v>303</v>
      </c>
    </row>
    <row r="37" spans="1:5" ht="24.95" customHeight="1" x14ac:dyDescent="0.25">
      <c r="A37" s="3"/>
      <c r="B37" s="101" t="s">
        <v>30</v>
      </c>
    </row>
    <row r="38" spans="1:5" ht="24.95" customHeight="1" x14ac:dyDescent="0.25">
      <c r="A38" s="172"/>
      <c r="B38" s="178" t="s">
        <v>194</v>
      </c>
    </row>
    <row r="39" spans="1:5" ht="24.95" customHeight="1" x14ac:dyDescent="0.25">
      <c r="A39" s="172"/>
      <c r="B39" s="179" t="s">
        <v>304</v>
      </c>
    </row>
    <row r="40" spans="1:5" ht="24.95" customHeight="1" x14ac:dyDescent="0.25">
      <c r="A40" s="172"/>
      <c r="B40" s="177" t="s">
        <v>305</v>
      </c>
    </row>
  </sheetData>
  <phoneticPr fontId="30" type="noConversion"/>
  <pageMargins left="0.7" right="0.7" top="0.75" bottom="0.75" header="0.3" footer="0.3"/>
  <pageSetup paperSize="3" scale="71"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8B41-4B4D-4DF4-87C1-D11BEFC72108}">
  <dimension ref="A1:J24"/>
  <sheetViews>
    <sheetView zoomScale="70" zoomScaleNormal="70" workbookViewId="0">
      <selection activeCell="G21" sqref="G21"/>
    </sheetView>
  </sheetViews>
  <sheetFormatPr defaultRowHeight="15" x14ac:dyDescent="0.25"/>
  <cols>
    <col min="2" max="2" width="86.85546875" customWidth="1"/>
    <col min="3" max="4" width="12.28515625" customWidth="1"/>
    <col min="5" max="5" width="13.7109375" customWidth="1"/>
    <col min="6" max="6" width="18.42578125" customWidth="1"/>
    <col min="7" max="7" width="16" customWidth="1"/>
    <col min="8" max="8" width="16.140625" customWidth="1"/>
    <col min="9" max="9" width="62" customWidth="1"/>
    <col min="10" max="10" width="18.140625" customWidth="1"/>
    <col min="11" max="11" width="3.42578125" customWidth="1"/>
  </cols>
  <sheetData>
    <row r="1" spans="1:10" x14ac:dyDescent="0.25">
      <c r="A1" t="s">
        <v>372</v>
      </c>
      <c r="B1" s="25"/>
    </row>
    <row r="2" spans="1:10" x14ac:dyDescent="0.25">
      <c r="B2" s="25"/>
    </row>
    <row r="3" spans="1:10" ht="15.75" thickBot="1" x14ac:dyDescent="0.3">
      <c r="A3" t="s">
        <v>283</v>
      </c>
      <c r="E3" s="159" t="s">
        <v>284</v>
      </c>
    </row>
    <row r="4" spans="1:10" ht="49.5" customHeight="1" x14ac:dyDescent="0.25">
      <c r="A4" s="309" t="s">
        <v>285</v>
      </c>
      <c r="B4" s="304" t="s">
        <v>286</v>
      </c>
      <c r="C4" s="306" t="s">
        <v>112</v>
      </c>
      <c r="D4" s="306"/>
      <c r="E4" s="306"/>
      <c r="F4" s="307" t="s">
        <v>287</v>
      </c>
      <c r="G4" s="307"/>
      <c r="H4" s="307"/>
      <c r="I4" s="307" t="s">
        <v>288</v>
      </c>
      <c r="J4" s="302" t="s">
        <v>289</v>
      </c>
    </row>
    <row r="5" spans="1:10" ht="35.25" customHeight="1" thickBot="1" x14ac:dyDescent="0.3">
      <c r="A5" s="309"/>
      <c r="B5" s="312"/>
      <c r="C5" s="230" t="s">
        <v>290</v>
      </c>
      <c r="D5" s="230" t="s">
        <v>291</v>
      </c>
      <c r="E5" s="230" t="s">
        <v>292</v>
      </c>
      <c r="F5" s="230" t="s">
        <v>293</v>
      </c>
      <c r="G5" s="230" t="s">
        <v>294</v>
      </c>
      <c r="H5" s="230" t="s">
        <v>295</v>
      </c>
      <c r="I5" s="310"/>
      <c r="J5" s="311"/>
    </row>
    <row r="6" spans="1:10" ht="30" customHeight="1" x14ac:dyDescent="0.25">
      <c r="A6" s="29">
        <v>1</v>
      </c>
      <c r="B6" s="226"/>
      <c r="C6" s="221"/>
      <c r="D6" s="221"/>
      <c r="E6" s="227"/>
      <c r="F6" s="215"/>
      <c r="G6" s="215"/>
      <c r="H6" s="228"/>
      <c r="I6" s="229"/>
      <c r="J6" s="215"/>
    </row>
    <row r="7" spans="1:10" ht="30" customHeight="1" x14ac:dyDescent="0.25">
      <c r="A7" s="31">
        <v>2</v>
      </c>
      <c r="B7" s="213"/>
      <c r="C7" s="157"/>
      <c r="D7" s="157"/>
      <c r="E7" s="157"/>
      <c r="F7" s="31"/>
      <c r="G7" s="31"/>
      <c r="H7" s="219"/>
      <c r="I7" s="220"/>
      <c r="J7" s="31"/>
    </row>
    <row r="8" spans="1:10" ht="30" customHeight="1" x14ac:dyDescent="0.25">
      <c r="A8" s="29">
        <v>3</v>
      </c>
      <c r="B8" s="160"/>
      <c r="C8" s="140"/>
      <c r="D8" s="140"/>
      <c r="E8" s="140"/>
      <c r="F8" s="29"/>
      <c r="G8" s="29"/>
      <c r="H8" s="218"/>
      <c r="I8" s="214"/>
      <c r="J8" s="29"/>
    </row>
    <row r="9" spans="1:10" ht="30" customHeight="1" x14ac:dyDescent="0.25">
      <c r="A9" s="31">
        <v>4</v>
      </c>
      <c r="B9" s="86"/>
      <c r="C9" s="86"/>
      <c r="D9" s="86"/>
      <c r="E9" s="86"/>
      <c r="F9" s="86"/>
      <c r="G9" s="86"/>
      <c r="H9" s="81"/>
      <c r="I9" s="108"/>
      <c r="J9" s="108"/>
    </row>
    <row r="10" spans="1:10" ht="30" customHeight="1" x14ac:dyDescent="0.25">
      <c r="A10" s="29">
        <v>5</v>
      </c>
      <c r="B10" s="85"/>
      <c r="C10" s="85"/>
      <c r="D10" s="85"/>
      <c r="E10" s="85"/>
      <c r="F10" s="85"/>
      <c r="G10" s="85"/>
      <c r="H10" s="64"/>
      <c r="I10" s="60"/>
      <c r="J10" s="60"/>
    </row>
    <row r="11" spans="1:10" ht="30" customHeight="1" x14ac:dyDescent="0.25">
      <c r="A11" s="31">
        <v>6</v>
      </c>
      <c r="B11" s="86"/>
      <c r="C11" s="86"/>
      <c r="D11" s="86"/>
      <c r="E11" s="86"/>
      <c r="F11" s="86"/>
      <c r="G11" s="86"/>
      <c r="H11" s="81"/>
      <c r="I11" s="108"/>
      <c r="J11" s="108"/>
    </row>
    <row r="12" spans="1:10" ht="30" customHeight="1" x14ac:dyDescent="0.25">
      <c r="A12" s="29">
        <v>7</v>
      </c>
      <c r="B12" s="85"/>
      <c r="C12" s="85"/>
      <c r="D12" s="85"/>
      <c r="E12" s="85"/>
      <c r="F12" s="85"/>
      <c r="G12" s="85"/>
      <c r="H12" s="64"/>
      <c r="I12" s="60"/>
      <c r="J12" s="60"/>
    </row>
    <row r="13" spans="1:10" ht="30" customHeight="1" x14ac:dyDescent="0.25">
      <c r="A13" s="31">
        <v>8</v>
      </c>
      <c r="B13" s="86"/>
      <c r="C13" s="86"/>
      <c r="D13" s="86"/>
      <c r="E13" s="86"/>
      <c r="F13" s="86"/>
      <c r="G13" s="86"/>
      <c r="H13" s="81"/>
      <c r="I13" s="108"/>
      <c r="J13" s="108"/>
    </row>
    <row r="17" spans="1:10" ht="15.75" thickBot="1" x14ac:dyDescent="0.3">
      <c r="A17" s="5" t="s">
        <v>296</v>
      </c>
    </row>
    <row r="18" spans="1:10" ht="30" x14ac:dyDescent="0.25">
      <c r="A18" s="313" t="s">
        <v>285</v>
      </c>
      <c r="B18" s="161" t="s">
        <v>286</v>
      </c>
      <c r="C18" s="315" t="s">
        <v>297</v>
      </c>
      <c r="D18" s="316"/>
      <c r="E18" s="317"/>
      <c r="F18" s="318" t="s">
        <v>287</v>
      </c>
      <c r="G18" s="319"/>
      <c r="H18" s="320"/>
      <c r="I18" s="321" t="s">
        <v>288</v>
      </c>
      <c r="J18" s="323" t="s">
        <v>289</v>
      </c>
    </row>
    <row r="19" spans="1:10" ht="60.75" customHeight="1" thickBot="1" x14ac:dyDescent="0.3">
      <c r="A19" s="314"/>
      <c r="B19" s="162" t="s">
        <v>298</v>
      </c>
      <c r="C19" s="162" t="s">
        <v>290</v>
      </c>
      <c r="D19" s="163" t="s">
        <v>291</v>
      </c>
      <c r="E19" s="163" t="s">
        <v>292</v>
      </c>
      <c r="F19" s="162" t="s">
        <v>293</v>
      </c>
      <c r="G19" s="162" t="s">
        <v>294</v>
      </c>
      <c r="H19" s="162" t="s">
        <v>295</v>
      </c>
      <c r="I19" s="322"/>
      <c r="J19" s="324"/>
    </row>
    <row r="20" spans="1:10" ht="39.75" customHeight="1" x14ac:dyDescent="0.25">
      <c r="A20" s="116">
        <v>1</v>
      </c>
      <c r="B20" s="231" t="s">
        <v>385</v>
      </c>
      <c r="C20" s="221">
        <v>46044</v>
      </c>
      <c r="D20" s="221">
        <v>46044</v>
      </c>
      <c r="E20" s="221">
        <v>46044</v>
      </c>
      <c r="F20" s="222" t="s">
        <v>85</v>
      </c>
      <c r="G20" s="111"/>
      <c r="H20" s="111"/>
      <c r="I20" s="224" t="s">
        <v>380</v>
      </c>
      <c r="J20" s="164" t="s">
        <v>76</v>
      </c>
    </row>
    <row r="21" spans="1:10" ht="32.25" customHeight="1" x14ac:dyDescent="0.25">
      <c r="A21" s="118">
        <v>2</v>
      </c>
      <c r="B21" s="232" t="s">
        <v>386</v>
      </c>
      <c r="C21" s="157">
        <v>46044</v>
      </c>
      <c r="D21" s="157">
        <v>46044</v>
      </c>
      <c r="E21" s="157">
        <v>46044</v>
      </c>
      <c r="F21" s="223" t="s">
        <v>85</v>
      </c>
      <c r="G21" s="112"/>
      <c r="H21" s="112"/>
      <c r="I21" s="225" t="s">
        <v>380</v>
      </c>
      <c r="J21" s="113" t="s">
        <v>76</v>
      </c>
    </row>
    <row r="22" spans="1:10" ht="25.5" customHeight="1" x14ac:dyDescent="0.25">
      <c r="A22" s="120">
        <v>3</v>
      </c>
      <c r="B22" s="166"/>
      <c r="C22" s="85"/>
      <c r="D22" s="85"/>
      <c r="E22" s="85"/>
      <c r="F22" s="114"/>
      <c r="G22" s="114"/>
      <c r="H22" s="114"/>
      <c r="I22" s="114"/>
      <c r="J22" s="115"/>
    </row>
    <row r="23" spans="1:10" ht="27" customHeight="1" x14ac:dyDescent="0.25">
      <c r="A23" s="118">
        <v>4</v>
      </c>
      <c r="B23" s="165"/>
      <c r="C23" s="86"/>
      <c r="D23" s="86"/>
      <c r="E23" s="86"/>
      <c r="F23" s="112"/>
      <c r="G23" s="112"/>
      <c r="H23" s="112"/>
      <c r="I23" s="112"/>
      <c r="J23" s="113"/>
    </row>
    <row r="24" spans="1:10" ht="33" customHeight="1" thickBot="1" x14ac:dyDescent="0.3">
      <c r="A24" s="127">
        <v>5</v>
      </c>
      <c r="B24" s="167"/>
      <c r="C24" s="168"/>
      <c r="D24" s="168"/>
      <c r="E24" s="168"/>
      <c r="F24" s="169"/>
      <c r="G24" s="169"/>
      <c r="H24" s="169"/>
      <c r="I24" s="169"/>
      <c r="J24" s="170"/>
    </row>
  </sheetData>
  <mergeCells count="11">
    <mergeCell ref="A18:A19"/>
    <mergeCell ref="C18:E18"/>
    <mergeCell ref="F18:H18"/>
    <mergeCell ref="I18:I19"/>
    <mergeCell ref="J18:J19"/>
    <mergeCell ref="A4:A5"/>
    <mergeCell ref="C4:E4"/>
    <mergeCell ref="F4:H4"/>
    <mergeCell ref="I4:I5"/>
    <mergeCell ref="J4:J5"/>
    <mergeCell ref="B4:B5"/>
  </mergeCells>
  <hyperlinks>
    <hyperlink ref="E3" r:id="rId1" xr:uid="{C4A8D745-8120-4005-99C3-4E9DE385A46B}"/>
  </hyperlinks>
  <pageMargins left="0.7" right="0.7" top="0.75" bottom="0.75" header="0.3" footer="0.3"/>
  <pageSetup orientation="landscape"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6FF4-184E-4041-AD40-4526E666F753}">
  <dimension ref="A1:E54"/>
  <sheetViews>
    <sheetView topLeftCell="A24" zoomScale="115" zoomScaleNormal="115" workbookViewId="0">
      <selection activeCell="D35" sqref="D35"/>
    </sheetView>
  </sheetViews>
  <sheetFormatPr defaultRowHeight="15" x14ac:dyDescent="0.25"/>
  <cols>
    <col min="1" max="1" width="14.28515625" customWidth="1"/>
    <col min="2" max="2" width="43" customWidth="1"/>
    <col min="3" max="3" width="59.42578125" customWidth="1"/>
    <col min="4" max="4" width="29.42578125" customWidth="1"/>
    <col min="5" max="5" width="89.42578125" customWidth="1"/>
    <col min="6" max="6" width="3.42578125" customWidth="1"/>
  </cols>
  <sheetData>
    <row r="1" spans="1:5" x14ac:dyDescent="0.25">
      <c r="A1" s="25" t="s">
        <v>430</v>
      </c>
      <c r="C1" t="s">
        <v>408</v>
      </c>
    </row>
    <row r="2" spans="1:5" ht="16.5" customHeight="1" x14ac:dyDescent="0.25">
      <c r="A2" s="80" t="s">
        <v>195</v>
      </c>
      <c r="B2" s="26" t="s">
        <v>196</v>
      </c>
      <c r="C2" s="26" t="s">
        <v>197</v>
      </c>
      <c r="D2" s="80" t="s">
        <v>198</v>
      </c>
      <c r="E2" s="26" t="s">
        <v>193</v>
      </c>
    </row>
    <row r="3" spans="1:5" x14ac:dyDescent="0.25">
      <c r="A3" s="29">
        <v>1</v>
      </c>
      <c r="B3" s="60" t="s">
        <v>201</v>
      </c>
      <c r="C3" s="277" t="s">
        <v>396</v>
      </c>
      <c r="D3" s="233"/>
      <c r="E3" s="60" t="s">
        <v>380</v>
      </c>
    </row>
    <row r="4" spans="1:5" x14ac:dyDescent="0.25">
      <c r="A4" s="31">
        <v>2</v>
      </c>
      <c r="B4" s="104" t="s">
        <v>200</v>
      </c>
      <c r="C4" s="184" t="s">
        <v>267</v>
      </c>
      <c r="D4" s="104"/>
      <c r="E4" s="104" t="s">
        <v>380</v>
      </c>
    </row>
    <row r="5" spans="1:5" x14ac:dyDescent="0.25">
      <c r="A5" s="29">
        <v>3</v>
      </c>
      <c r="B5" s="106" t="s">
        <v>201</v>
      </c>
      <c r="C5" s="277" t="s">
        <v>396</v>
      </c>
      <c r="D5" s="106"/>
      <c r="E5" s="106" t="s">
        <v>380</v>
      </c>
    </row>
    <row r="6" spans="1:5" ht="15" customHeight="1" x14ac:dyDescent="0.25">
      <c r="A6" s="31">
        <v>4</v>
      </c>
      <c r="B6" s="108" t="s">
        <v>201</v>
      </c>
      <c r="C6" s="100" t="s">
        <v>209</v>
      </c>
      <c r="D6" s="108"/>
      <c r="E6" s="108" t="s">
        <v>380</v>
      </c>
    </row>
    <row r="7" spans="1:5" ht="15" customHeight="1" x14ac:dyDescent="0.25">
      <c r="A7" s="327">
        <v>5</v>
      </c>
      <c r="B7" s="106" t="s">
        <v>199</v>
      </c>
      <c r="C7" s="153" t="s">
        <v>209</v>
      </c>
      <c r="D7" s="106"/>
      <c r="E7" s="106" t="s">
        <v>380</v>
      </c>
    </row>
    <row r="8" spans="1:5" ht="15" customHeight="1" x14ac:dyDescent="0.25">
      <c r="A8" s="328"/>
      <c r="B8" s="234" t="s">
        <v>201</v>
      </c>
      <c r="C8" s="278" t="s">
        <v>397</v>
      </c>
      <c r="D8" s="109"/>
      <c r="E8" s="109" t="s">
        <v>380</v>
      </c>
    </row>
    <row r="9" spans="1:5" ht="15.75" customHeight="1" x14ac:dyDescent="0.25">
      <c r="A9" s="329"/>
      <c r="B9" s="107" t="s">
        <v>268</v>
      </c>
      <c r="C9" s="152" t="s">
        <v>209</v>
      </c>
      <c r="D9" s="107"/>
      <c r="E9" s="107" t="s">
        <v>380</v>
      </c>
    </row>
    <row r="10" spans="1:5" ht="15" customHeight="1" x14ac:dyDescent="0.25">
      <c r="A10" s="331">
        <v>6</v>
      </c>
      <c r="B10" s="103" t="s">
        <v>201</v>
      </c>
      <c r="C10" s="153" t="s">
        <v>209</v>
      </c>
      <c r="D10" s="103"/>
      <c r="E10" s="103" t="s">
        <v>380</v>
      </c>
    </row>
    <row r="11" spans="1:5" ht="15" customHeight="1" x14ac:dyDescent="0.25">
      <c r="A11" s="332"/>
      <c r="B11" s="104" t="s">
        <v>268</v>
      </c>
      <c r="C11" s="151" t="s">
        <v>209</v>
      </c>
      <c r="D11" s="104"/>
      <c r="E11" s="104" t="s">
        <v>380</v>
      </c>
    </row>
    <row r="12" spans="1:5" x14ac:dyDescent="0.25">
      <c r="A12" s="333"/>
      <c r="B12" s="105" t="s">
        <v>269</v>
      </c>
      <c r="C12" s="152" t="s">
        <v>209</v>
      </c>
      <c r="D12" s="105"/>
      <c r="E12" s="105" t="s">
        <v>380</v>
      </c>
    </row>
    <row r="13" spans="1:5" x14ac:dyDescent="0.25">
      <c r="A13" s="29">
        <v>7</v>
      </c>
      <c r="B13" s="106" t="s">
        <v>392</v>
      </c>
      <c r="C13" s="277" t="s">
        <v>394</v>
      </c>
      <c r="D13" s="60"/>
      <c r="E13" s="60" t="s">
        <v>380</v>
      </c>
    </row>
    <row r="14" spans="1:5" x14ac:dyDescent="0.25">
      <c r="A14" s="31">
        <v>8</v>
      </c>
      <c r="B14" s="103" t="s">
        <v>392</v>
      </c>
      <c r="C14" s="277" t="s">
        <v>395</v>
      </c>
      <c r="D14" s="108"/>
      <c r="E14" s="108" t="s">
        <v>380</v>
      </c>
    </row>
    <row r="15" spans="1:5" x14ac:dyDescent="0.25">
      <c r="A15" s="29">
        <v>9</v>
      </c>
      <c r="B15" s="106" t="s">
        <v>201</v>
      </c>
      <c r="C15" s="277" t="s">
        <v>396</v>
      </c>
      <c r="D15" s="60"/>
      <c r="E15" s="60" t="s">
        <v>380</v>
      </c>
    </row>
    <row r="16" spans="1:5" x14ac:dyDescent="0.25">
      <c r="A16" s="31">
        <v>10</v>
      </c>
      <c r="B16" s="103" t="s">
        <v>392</v>
      </c>
      <c r="C16" s="277" t="s">
        <v>394</v>
      </c>
      <c r="D16" s="108"/>
      <c r="E16" s="108" t="s">
        <v>380</v>
      </c>
    </row>
    <row r="17" spans="1:5" x14ac:dyDescent="0.25">
      <c r="A17" s="29">
        <v>11</v>
      </c>
      <c r="B17" s="106" t="s">
        <v>392</v>
      </c>
      <c r="C17" s="100" t="s">
        <v>209</v>
      </c>
      <c r="D17" s="60"/>
      <c r="E17" s="60" t="s">
        <v>380</v>
      </c>
    </row>
    <row r="18" spans="1:5" x14ac:dyDescent="0.25">
      <c r="A18" s="31">
        <v>12</v>
      </c>
      <c r="B18" s="103" t="s">
        <v>201</v>
      </c>
      <c r="C18" s="100" t="s">
        <v>209</v>
      </c>
      <c r="D18" s="108"/>
      <c r="E18" s="108" t="s">
        <v>380</v>
      </c>
    </row>
    <row r="19" spans="1:5" x14ac:dyDescent="0.25">
      <c r="A19" s="29">
        <v>13</v>
      </c>
      <c r="B19" s="60" t="s">
        <v>199</v>
      </c>
      <c r="C19" s="100" t="s">
        <v>209</v>
      </c>
      <c r="D19" s="60"/>
      <c r="E19" s="60" t="s">
        <v>380</v>
      </c>
    </row>
    <row r="20" spans="1:5" x14ac:dyDescent="0.25">
      <c r="A20" s="331">
        <v>14</v>
      </c>
      <c r="B20" s="103" t="s">
        <v>202</v>
      </c>
      <c r="C20" s="153" t="s">
        <v>209</v>
      </c>
      <c r="D20" s="103"/>
      <c r="E20" s="103" t="s">
        <v>380</v>
      </c>
    </row>
    <row r="21" spans="1:5" x14ac:dyDescent="0.25">
      <c r="A21" s="332"/>
      <c r="B21" s="104" t="s">
        <v>270</v>
      </c>
      <c r="C21" s="151" t="s">
        <v>209</v>
      </c>
      <c r="D21" s="104"/>
      <c r="E21" s="104" t="s">
        <v>380</v>
      </c>
    </row>
    <row r="22" spans="1:5" x14ac:dyDescent="0.25">
      <c r="A22" s="333"/>
      <c r="B22" s="105" t="s">
        <v>201</v>
      </c>
      <c r="C22" s="152" t="s">
        <v>209</v>
      </c>
      <c r="D22" s="105"/>
      <c r="E22" s="105" t="s">
        <v>380</v>
      </c>
    </row>
    <row r="23" spans="1:5" x14ac:dyDescent="0.25">
      <c r="A23" s="330">
        <v>15</v>
      </c>
      <c r="B23" s="106" t="s">
        <v>268</v>
      </c>
      <c r="C23" s="153" t="s">
        <v>209</v>
      </c>
      <c r="D23" s="106"/>
      <c r="E23" s="106" t="s">
        <v>380</v>
      </c>
    </row>
    <row r="24" spans="1:5" x14ac:dyDescent="0.25">
      <c r="A24" s="330"/>
      <c r="B24" s="234" t="s">
        <v>199</v>
      </c>
      <c r="C24" s="151" t="s">
        <v>209</v>
      </c>
      <c r="D24" s="109"/>
      <c r="E24" s="109" t="s">
        <v>380</v>
      </c>
    </row>
    <row r="25" spans="1:5" x14ac:dyDescent="0.25">
      <c r="A25" s="330"/>
      <c r="B25" s="148" t="s">
        <v>201</v>
      </c>
      <c r="C25" s="152" t="s">
        <v>209</v>
      </c>
      <c r="D25" s="107"/>
      <c r="E25" s="107" t="s">
        <v>380</v>
      </c>
    </row>
    <row r="26" spans="1:5" x14ac:dyDescent="0.25">
      <c r="A26" s="331">
        <v>16</v>
      </c>
      <c r="B26" s="103" t="s">
        <v>199</v>
      </c>
      <c r="C26" s="153" t="s">
        <v>209</v>
      </c>
      <c r="D26" s="103"/>
      <c r="E26" s="103" t="s">
        <v>380</v>
      </c>
    </row>
    <row r="27" spans="1:5" x14ac:dyDescent="0.25">
      <c r="A27" s="333"/>
      <c r="B27" s="105" t="s">
        <v>201</v>
      </c>
      <c r="C27" s="279" t="s">
        <v>396</v>
      </c>
      <c r="D27" s="105"/>
      <c r="E27" s="105" t="s">
        <v>380</v>
      </c>
    </row>
    <row r="28" spans="1:5" x14ac:dyDescent="0.25">
      <c r="A28" s="215">
        <v>17</v>
      </c>
      <c r="B28" s="60" t="s">
        <v>201</v>
      </c>
      <c r="C28" s="277" t="s">
        <v>396</v>
      </c>
      <c r="D28" s="60"/>
      <c r="E28" s="60" t="s">
        <v>380</v>
      </c>
    </row>
    <row r="29" spans="1:5" x14ac:dyDescent="0.25">
      <c r="A29" s="331">
        <v>18</v>
      </c>
      <c r="B29" s="103" t="s">
        <v>393</v>
      </c>
      <c r="C29" s="153" t="s">
        <v>209</v>
      </c>
      <c r="D29" s="103"/>
      <c r="E29" s="103" t="s">
        <v>380</v>
      </c>
    </row>
    <row r="30" spans="1:5" x14ac:dyDescent="0.25">
      <c r="A30" s="332"/>
      <c r="B30" s="104" t="s">
        <v>271</v>
      </c>
      <c r="C30" s="151" t="s">
        <v>209</v>
      </c>
      <c r="D30" s="104"/>
      <c r="E30" s="104" t="s">
        <v>380</v>
      </c>
    </row>
    <row r="31" spans="1:5" ht="45" x14ac:dyDescent="0.25">
      <c r="A31" s="333"/>
      <c r="B31" s="105" t="s">
        <v>272</v>
      </c>
      <c r="C31" s="235" t="s">
        <v>398</v>
      </c>
      <c r="D31" s="105"/>
      <c r="E31" s="105" t="s">
        <v>380</v>
      </c>
    </row>
    <row r="32" spans="1:5" x14ac:dyDescent="0.25">
      <c r="A32" s="327">
        <v>19</v>
      </c>
      <c r="B32" s="106" t="s">
        <v>273</v>
      </c>
      <c r="C32" s="153" t="s">
        <v>209</v>
      </c>
      <c r="D32" s="237"/>
      <c r="E32" s="106" t="s">
        <v>380</v>
      </c>
    </row>
    <row r="33" spans="1:5" x14ac:dyDescent="0.25">
      <c r="A33" s="328"/>
      <c r="B33" s="109" t="s">
        <v>202</v>
      </c>
      <c r="C33" s="151" t="s">
        <v>209</v>
      </c>
      <c r="D33" s="109"/>
      <c r="E33" s="109" t="s">
        <v>380</v>
      </c>
    </row>
    <row r="34" spans="1:5" x14ac:dyDescent="0.25">
      <c r="A34" s="329"/>
      <c r="B34" s="107" t="s">
        <v>270</v>
      </c>
      <c r="C34" s="152" t="s">
        <v>209</v>
      </c>
      <c r="D34" s="107"/>
      <c r="E34" s="107" t="s">
        <v>380</v>
      </c>
    </row>
    <row r="35" spans="1:5" x14ac:dyDescent="0.25">
      <c r="A35" s="217">
        <v>20</v>
      </c>
      <c r="B35" s="103" t="s">
        <v>392</v>
      </c>
      <c r="C35" s="280" t="s">
        <v>399</v>
      </c>
      <c r="D35" s="108"/>
      <c r="E35" s="108" t="s">
        <v>380</v>
      </c>
    </row>
    <row r="36" spans="1:5" x14ac:dyDescent="0.25">
      <c r="A36" s="216" t="s">
        <v>389</v>
      </c>
      <c r="B36" s="69" t="s">
        <v>200</v>
      </c>
      <c r="C36" s="100" t="s">
        <v>209</v>
      </c>
      <c r="D36" s="60"/>
      <c r="E36" s="60" t="s">
        <v>380</v>
      </c>
    </row>
    <row r="37" spans="1:5" x14ac:dyDescent="0.25">
      <c r="A37" s="217" t="s">
        <v>390</v>
      </c>
      <c r="B37" s="183" t="s">
        <v>201</v>
      </c>
      <c r="C37" s="277" t="s">
        <v>396</v>
      </c>
      <c r="D37" s="108"/>
      <c r="E37" s="108" t="s">
        <v>380</v>
      </c>
    </row>
    <row r="38" spans="1:5" x14ac:dyDescent="0.25">
      <c r="A38" s="327" t="s">
        <v>391</v>
      </c>
      <c r="B38" s="106" t="s">
        <v>201</v>
      </c>
      <c r="C38" s="153" t="s">
        <v>209</v>
      </c>
      <c r="D38" s="106"/>
      <c r="E38" s="106" t="s">
        <v>380</v>
      </c>
    </row>
    <row r="39" spans="1:5" x14ac:dyDescent="0.25">
      <c r="A39" s="329"/>
      <c r="B39" s="107" t="s">
        <v>202</v>
      </c>
      <c r="C39" s="152" t="s">
        <v>209</v>
      </c>
      <c r="D39" s="107"/>
      <c r="E39" s="107" t="s">
        <v>380</v>
      </c>
    </row>
    <row r="40" spans="1:5" x14ac:dyDescent="0.25">
      <c r="A40" s="331" t="s">
        <v>203</v>
      </c>
      <c r="B40" s="149" t="s">
        <v>204</v>
      </c>
      <c r="C40" s="153" t="s">
        <v>209</v>
      </c>
      <c r="D40" s="108"/>
      <c r="E40" s="108"/>
    </row>
    <row r="41" spans="1:5" x14ac:dyDescent="0.25">
      <c r="A41" s="332"/>
      <c r="B41" s="150" t="s">
        <v>205</v>
      </c>
      <c r="C41" s="151" t="s">
        <v>209</v>
      </c>
      <c r="D41" s="60"/>
      <c r="E41" s="60"/>
    </row>
    <row r="42" spans="1:5" x14ac:dyDescent="0.25">
      <c r="A42" s="332"/>
      <c r="B42" s="104" t="s">
        <v>206</v>
      </c>
      <c r="C42" s="151" t="s">
        <v>209</v>
      </c>
      <c r="D42" s="108"/>
      <c r="E42" s="108"/>
    </row>
    <row r="43" spans="1:5" x14ac:dyDescent="0.25">
      <c r="A43" s="332"/>
      <c r="B43" s="109" t="s">
        <v>207</v>
      </c>
      <c r="C43" s="151" t="s">
        <v>209</v>
      </c>
      <c r="D43" s="60"/>
      <c r="E43" s="60"/>
    </row>
    <row r="44" spans="1:5" x14ac:dyDescent="0.25">
      <c r="A44" s="333"/>
      <c r="B44" s="105" t="s">
        <v>208</v>
      </c>
      <c r="C44" s="152" t="s">
        <v>209</v>
      </c>
      <c r="D44" s="108"/>
      <c r="E44" s="108"/>
    </row>
    <row r="45" spans="1:5" x14ac:dyDescent="0.25">
      <c r="A45" s="1"/>
      <c r="B45" s="53"/>
      <c r="C45" s="110"/>
      <c r="D45" s="53"/>
      <c r="E45" s="53"/>
    </row>
    <row r="46" spans="1:5" x14ac:dyDescent="0.25">
      <c r="C46" s="325" t="s">
        <v>300</v>
      </c>
      <c r="D46" s="326"/>
    </row>
    <row r="47" spans="1:5" ht="30" x14ac:dyDescent="0.25">
      <c r="B47" s="4"/>
      <c r="C47" s="26" t="s">
        <v>189</v>
      </c>
      <c r="D47" s="80" t="s">
        <v>301</v>
      </c>
    </row>
    <row r="48" spans="1:5" x14ac:dyDescent="0.25">
      <c r="B48" s="4"/>
      <c r="C48" s="185" t="s">
        <v>267</v>
      </c>
      <c r="D48" s="185" t="s">
        <v>190</v>
      </c>
    </row>
    <row r="49" spans="2:4" x14ac:dyDescent="0.25">
      <c r="B49" s="4"/>
      <c r="C49" s="101" t="s">
        <v>209</v>
      </c>
      <c r="D49" s="174" t="s">
        <v>190</v>
      </c>
    </row>
    <row r="50" spans="2:4" x14ac:dyDescent="0.25">
      <c r="B50" s="236"/>
      <c r="C50" s="178" t="s">
        <v>210</v>
      </c>
      <c r="D50" s="175" t="s">
        <v>190</v>
      </c>
    </row>
    <row r="51" spans="2:4" x14ac:dyDescent="0.25">
      <c r="B51" s="3"/>
      <c r="C51" s="179" t="s">
        <v>211</v>
      </c>
      <c r="D51" s="176" t="s">
        <v>302</v>
      </c>
    </row>
    <row r="52" spans="2:4" x14ac:dyDescent="0.25">
      <c r="B52" s="172"/>
      <c r="C52" s="177" t="s">
        <v>212</v>
      </c>
      <c r="D52" s="177" t="s">
        <v>213</v>
      </c>
    </row>
    <row r="53" spans="2:4" x14ac:dyDescent="0.25">
      <c r="B53" s="172"/>
      <c r="C53" s="173"/>
      <c r="D53" s="1"/>
    </row>
    <row r="54" spans="2:4" x14ac:dyDescent="0.25">
      <c r="B54" s="172"/>
      <c r="C54" s="173"/>
      <c r="D54" s="1"/>
    </row>
  </sheetData>
  <mergeCells count="10">
    <mergeCell ref="C46:D46"/>
    <mergeCell ref="A7:A9"/>
    <mergeCell ref="A23:A25"/>
    <mergeCell ref="A40:A44"/>
    <mergeCell ref="A10:A12"/>
    <mergeCell ref="A26:A27"/>
    <mergeCell ref="A32:A34"/>
    <mergeCell ref="A20:A22"/>
    <mergeCell ref="A29:A31"/>
    <mergeCell ref="A38:A39"/>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3DA3-8B30-4FEA-A2E6-AAD5E6312278}">
  <dimension ref="A1:F12"/>
  <sheetViews>
    <sheetView workbookViewId="0">
      <selection activeCell="B16" sqref="B16"/>
    </sheetView>
  </sheetViews>
  <sheetFormatPr defaultRowHeight="15" x14ac:dyDescent="0.25"/>
  <cols>
    <col min="1" max="1" width="2.85546875" customWidth="1"/>
    <col min="2" max="2" width="110.140625" customWidth="1"/>
    <col min="3" max="3" width="18" customWidth="1"/>
    <col min="4" max="5" width="18.5703125" customWidth="1"/>
    <col min="6" max="6" width="73.140625" customWidth="1"/>
  </cols>
  <sheetData>
    <row r="1" spans="1:6" x14ac:dyDescent="0.25">
      <c r="A1" s="25" t="s">
        <v>431</v>
      </c>
    </row>
    <row r="2" spans="1:6" x14ac:dyDescent="0.25">
      <c r="A2" s="84" t="s">
        <v>276</v>
      </c>
      <c r="B2" s="84" t="s">
        <v>277</v>
      </c>
      <c r="C2" s="84" t="s">
        <v>278</v>
      </c>
      <c r="D2" s="84" t="s">
        <v>279</v>
      </c>
      <c r="E2" s="84" t="s">
        <v>280</v>
      </c>
      <c r="F2" s="84" t="s">
        <v>281</v>
      </c>
    </row>
    <row r="3" spans="1:6" x14ac:dyDescent="0.25">
      <c r="A3" s="85">
        <v>1</v>
      </c>
      <c r="B3" s="85"/>
      <c r="C3" s="85"/>
      <c r="D3" s="85"/>
      <c r="E3" s="85"/>
      <c r="F3" s="85"/>
    </row>
    <row r="4" spans="1:6" x14ac:dyDescent="0.25">
      <c r="A4" s="85">
        <v>2</v>
      </c>
      <c r="B4" s="85"/>
      <c r="C4" s="85"/>
      <c r="D4" s="85"/>
      <c r="E4" s="85"/>
      <c r="F4" s="85"/>
    </row>
    <row r="5" spans="1:6" x14ac:dyDescent="0.25">
      <c r="A5" s="85">
        <v>3</v>
      </c>
      <c r="B5" s="85"/>
      <c r="C5" s="85"/>
      <c r="D5" s="85"/>
      <c r="E5" s="85"/>
      <c r="F5" s="85"/>
    </row>
    <row r="8" spans="1:6" x14ac:dyDescent="0.25">
      <c r="A8" s="25" t="s">
        <v>432</v>
      </c>
    </row>
    <row r="9" spans="1:6" x14ac:dyDescent="0.25">
      <c r="A9" s="158" t="s">
        <v>276</v>
      </c>
      <c r="B9" s="158" t="s">
        <v>282</v>
      </c>
    </row>
    <row r="10" spans="1:6" x14ac:dyDescent="0.25">
      <c r="A10" s="85">
        <v>1</v>
      </c>
      <c r="B10" s="85"/>
    </row>
    <row r="11" spans="1:6" x14ac:dyDescent="0.25">
      <c r="A11" s="85">
        <v>2</v>
      </c>
      <c r="B11" s="85"/>
    </row>
    <row r="12" spans="1:6" x14ac:dyDescent="0.25">
      <c r="A12" s="85">
        <v>3</v>
      </c>
      <c r="B12" s="8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Schedule</vt:lpstr>
      <vt:lpstr>PEO_PIA</vt:lpstr>
      <vt:lpstr>SMF Inventory</vt:lpstr>
      <vt:lpstr>SMF Maint Summary</vt:lpstr>
      <vt:lpstr>Outfall Inventory</vt:lpstr>
      <vt:lpstr>Outfall Maint Summary</vt:lpstr>
      <vt:lpstr>Illicit Discharge &amp; Spill Log</vt:lpstr>
      <vt:lpstr>SWPPP Inspection Summary</vt:lpstr>
      <vt:lpstr>Public Input &amp; AR changes</vt:lpstr>
      <vt:lpstr>Training</vt:lpstr>
      <vt:lpstr>HPF Evaluation</vt:lpstr>
      <vt:lpstr>Nutrient Credits</vt:lpstr>
      <vt:lpstr>PEO_PIA!_Toc167897474</vt:lpstr>
      <vt:lpstr>'HPF Evaluation'!Print_Area</vt:lpstr>
      <vt:lpstr>'Illicit Discharge &amp; Spill Log'!Print_Area</vt:lpstr>
      <vt:lpstr>'Outfall Inventory'!Print_Area</vt:lpstr>
      <vt:lpstr>'Outfall Maint Summary'!Print_Area</vt:lpstr>
      <vt:lpstr>'SMF Inventory'!Print_Area</vt:lpstr>
      <vt:lpstr>'SMF Maint Summary'!Print_Area</vt:lpstr>
      <vt:lpstr>'SWPPP Inspection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bbrown</dc:creator>
  <cp:lastModifiedBy>Sara Shelton</cp:lastModifiedBy>
  <cp:lastPrinted>2025-12-17T14:38:47Z</cp:lastPrinted>
  <dcterms:created xsi:type="dcterms:W3CDTF">2015-06-29T16:43:58Z</dcterms:created>
  <dcterms:modified xsi:type="dcterms:W3CDTF">2026-05-11T21:15:22Z</dcterms:modified>
</cp:coreProperties>
</file>